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tabRatio="702" activeTab="0"/>
  </bookViews>
  <sheets>
    <sheet name="Упр. Баланс" sheetId="1" r:id="rId1"/>
    <sheet name="Упр. Финансовое состояние" sheetId="2" r:id="rId2"/>
    <sheet name="ф. 1 для ЮЛ" sheetId="3" r:id="rId3"/>
    <sheet name="ф. 2 для ЮЛ" sheetId="4" r:id="rId4"/>
    <sheet name="Расшифровки" sheetId="5" r:id="rId5"/>
    <sheet name="Кредитная история" sheetId="6" r:id="rId6"/>
  </sheets>
  <definedNames>
    <definedName name="_xlnm.Print_Area">'Упр. Баланс'!$A$1:$P$46</definedName>
    <definedName name="_xlnm.Print_Area_1">'Упр. Финансовое состояние'!$A$1:$R$38</definedName>
    <definedName name="_xlnm.Print_Area_2">'ф. 1 для ЮЛ'!$A$1:$H$51</definedName>
    <definedName name="_xlnm.Print_Area" localSheetId="0">'Упр. Баланс'!$A$1:$P$46</definedName>
    <definedName name="_xlnm.Print_Area" localSheetId="1">'Упр. Финансовое состояние'!$A$1:$R$38</definedName>
    <definedName name="_xlnm.Print_Area" localSheetId="2">'ф. 1 для ЮЛ'!$A$1:$H$51</definedName>
  </definedNames>
  <calcPr fullCalcOnLoad="1"/>
</workbook>
</file>

<file path=xl/sharedStrings.xml><?xml version="1.0" encoding="utf-8"?>
<sst xmlns="http://schemas.openxmlformats.org/spreadsheetml/2006/main" count="353" uniqueCount="265">
  <si>
    <t>Приложение №1 к ЭЗ ИП</t>
  </si>
  <si>
    <t>Упрощенная форма баланса</t>
  </si>
  <si>
    <t>Наименование компании</t>
  </si>
  <si>
    <t>тыс. руб.</t>
  </si>
  <si>
    <t>АКТИВ</t>
  </si>
  <si>
    <t>Изменения</t>
  </si>
  <si>
    <t>ПАССИВ</t>
  </si>
  <si>
    <t>Сумма</t>
  </si>
  <si>
    <t>% к ВБ</t>
  </si>
  <si>
    <t>%</t>
  </si>
  <si>
    <t>Ликвидные средства, в т.ч:</t>
  </si>
  <si>
    <t>Долгосрочные обязательства, в т.ч.:</t>
  </si>
  <si>
    <t>касса</t>
  </si>
  <si>
    <t>полученные кредиты и займы</t>
  </si>
  <si>
    <t>расчетный счет</t>
  </si>
  <si>
    <t>по оплате выданных векселей</t>
  </si>
  <si>
    <t>другое (ЛС)</t>
  </si>
  <si>
    <t>Товары и запасы, в т.ч:</t>
  </si>
  <si>
    <t>Краткосрочные обязательства, в т.ч.:</t>
  </si>
  <si>
    <t>товары для перепродажи</t>
  </si>
  <si>
    <t>сырье и материалы</t>
  </si>
  <si>
    <t>готовая продукция</t>
  </si>
  <si>
    <t>Дебиторская задолженность, в т.ч.:</t>
  </si>
  <si>
    <t>Кредиторская задолженность, в т.ч.:</t>
  </si>
  <si>
    <t>покупатели и заказчики</t>
  </si>
  <si>
    <t xml:space="preserve">перед поставщиками и
подрядчиками
</t>
  </si>
  <si>
    <t>авансы выданные (переплата)</t>
  </si>
  <si>
    <t>полученная предоплата</t>
  </si>
  <si>
    <t>задолженность по налогам и сборам</t>
  </si>
  <si>
    <t>задолженность перед персоналом</t>
  </si>
  <si>
    <t>задолженность по аренде</t>
  </si>
  <si>
    <t>другое (расшифровать)</t>
  </si>
  <si>
    <t>Внеоборотные активы</t>
  </si>
  <si>
    <t xml:space="preserve">Собственный капитал                                      </t>
  </si>
  <si>
    <t>Основные средства, в т.ч.:</t>
  </si>
  <si>
    <t>недвижимость</t>
  </si>
  <si>
    <t xml:space="preserve">другое </t>
  </si>
  <si>
    <t>Валюта БАЛАНСА (ВБ)</t>
  </si>
  <si>
    <t>Подтверждаем, что:</t>
  </si>
  <si>
    <t>Заполнить "Отсутствует" или указать сумму в тыс. руб.</t>
  </si>
  <si>
    <t xml:space="preserve">просроченная дебиторская задолженность </t>
  </si>
  <si>
    <t>Отсутствует</t>
  </si>
  <si>
    <t>просроченная кредиторская задолженность</t>
  </si>
  <si>
    <t>просроченная задолженность перед работниками по заработной плате</t>
  </si>
  <si>
    <t>неликвидные (порченные) запасы сырья, комплектующих, товаров для перепродажи и готовой продукции (в том числе подлежащие списанию)</t>
  </si>
  <si>
    <t>судебные иски в стадии рассмотрения (в т.ч. иски о признании организации банкротом), где Заемщик выступает ответчиком</t>
  </si>
  <si>
    <t>Руководитель</t>
  </si>
  <si>
    <t>/_________/</t>
  </si>
  <si>
    <t>Главный бухгалтер</t>
  </si>
  <si>
    <t>м.п.</t>
  </si>
  <si>
    <t>Пояснение:</t>
  </si>
  <si>
    <r>
      <t>Ликвидные средства</t>
    </r>
    <r>
      <rPr>
        <sz val="11"/>
        <color indexed="8"/>
        <rFont val="Times New Roman"/>
        <family val="1"/>
      </rPr>
      <t xml:space="preserve"> – в графу вносятся: остаток наличных денег в кассе; остатки средств на банковских счетах Заемщика, подтвержденные банковскими выписками; а также иные ликвидные средства Заемщика.</t>
    </r>
  </si>
  <si>
    <r>
      <t>Товары и запасы</t>
    </r>
    <r>
      <rPr>
        <sz val="11"/>
        <color indexed="8"/>
        <rFont val="Times New Roman"/>
        <family val="1"/>
      </rPr>
      <t xml:space="preserve"> – в графу вносится документально подтвержденная (счета-фактуры, накладные, товарные и кассовые чеки и т.д.) стоимость находящихся в распоряжении Заемщика товарно-материальных запасов по их видам, а также стоимость готовой продукции и полуфабрикатов, учитываемые по производственной себестоимости (оценка указанных запасов и их стоимость определяется с учетом их ликвидности, с исключением запасов с просроченным сроком реализации, имеющих повреждения и дефекты и т.п.).</t>
    </r>
  </si>
  <si>
    <r>
      <t>Прочие активы</t>
    </r>
    <r>
      <rPr>
        <sz val="11"/>
        <color indexed="8"/>
        <rFont val="Times New Roman"/>
        <family val="1"/>
      </rPr>
      <t xml:space="preserve"> – в графу вносится документально подтвержденная (договоры купли-продажи, контракты и т.п.) текущая (не просроченная) задолженность покупателей и заказчиков перед Заемщиком, а также выданные Заемщиком авансы.</t>
    </r>
  </si>
  <si>
    <r>
      <t>Основные средства</t>
    </r>
    <r>
      <rPr>
        <sz val="11"/>
        <color indexed="8"/>
        <rFont val="Times New Roman"/>
        <family val="1"/>
      </rPr>
      <t xml:space="preserve"> – в графу вносится документально подтвержденная (счета-фактуры, накладные, товарные и кассовые чеки и т.д.) стоимость находящихся в распоряжении Заемщика и используемых в его хозяйственной деятельности основных средств – оборудования и недвижимости (для транспортных компаний – также автотранспорт), в том числе приобретенные заемщиком в качестве физического лица на собственные (не заемные) средства с расшифровкой по их видам . Стоимость основных средств, приобретенных не более, чем за год до даты составления упрощенной формы баланса определяется как стоимость приобретения. Если имущество приобретено ранее указанного срока, то его стоимость определяется как рыночная</t>
    </r>
  </si>
  <si>
    <r>
      <t>Недвижимость</t>
    </r>
    <r>
      <rPr>
        <sz val="11"/>
        <color indexed="8"/>
        <rFont val="Times New Roman"/>
        <family val="1"/>
      </rPr>
      <t xml:space="preserve"> – стоимость недвижимости определяется как стоимость приобретения, если она приобретена не ранее, чем за год до даты составления баланса, или как рыночная (при наличии оценки независимой оценочной компании, соответствующей требованиямКооператива)</t>
    </r>
  </si>
  <si>
    <r>
      <t>Долгосрочные обязательства</t>
    </r>
    <r>
      <rPr>
        <sz val="11"/>
        <color indexed="8"/>
        <rFont val="Times New Roman"/>
        <family val="1"/>
      </rPr>
      <t xml:space="preserve"> – в графу вносятся суммы кредитов и займов, а также выданных векселей со сроком погашения свыше 12 (двенадцати) месяцев.</t>
    </r>
  </si>
  <si>
    <r>
      <t xml:space="preserve">Краткосрочные обязательства </t>
    </r>
    <r>
      <rPr>
        <sz val="11"/>
        <color indexed="8"/>
        <rFont val="Times New Roman"/>
        <family val="1"/>
      </rPr>
      <t>– в графу вносятся суммы кредитов и займов, а также выданных векселей со сроком погашения до 12 (двенадцати) месяцев (включительно).</t>
    </r>
  </si>
  <si>
    <r>
      <t>Кредиторская задолженность</t>
    </r>
    <r>
      <rPr>
        <sz val="11"/>
        <color indexed="8"/>
        <rFont val="Times New Roman"/>
        <family val="1"/>
      </rPr>
      <t xml:space="preserve"> – в графу вносятся суммы кредиторской задолженности Заемщика с расшифровкой по их видам.</t>
    </r>
  </si>
  <si>
    <r>
      <t>Собственный капитал</t>
    </r>
    <r>
      <rPr>
        <sz val="11"/>
        <color indexed="8"/>
        <rFont val="Times New Roman"/>
        <family val="1"/>
      </rPr>
      <t xml:space="preserve"> – в графу вносится разница между (гр.1 + гр.2 + гр.3 + гр.4) и (гр.5 + гр.6 + гр.7).</t>
    </r>
  </si>
  <si>
    <t>Приложение №2 к ЭЗ ИП</t>
  </si>
  <si>
    <t xml:space="preserve">Упрощенный отчет о финансовом состоянии </t>
  </si>
  <si>
    <t>(нарастающим итогом с начала года)</t>
  </si>
  <si>
    <t>Статьи</t>
  </si>
  <si>
    <t>2017 г.</t>
  </si>
  <si>
    <t>2018 г.</t>
  </si>
  <si>
    <t xml:space="preserve">Изменения </t>
  </si>
  <si>
    <t>3 мес.</t>
  </si>
  <si>
    <t>6 мес.</t>
  </si>
  <si>
    <t>9 мес.</t>
  </si>
  <si>
    <t>12 мес.</t>
  </si>
  <si>
    <t>Сумма, тыс. руб.</t>
  </si>
  <si>
    <t>1.</t>
  </si>
  <si>
    <t>Доходы (сумма строк 1.1-1.3.)</t>
  </si>
  <si>
    <t>1.1.</t>
  </si>
  <si>
    <t>Выручка от основной деятельности</t>
  </si>
  <si>
    <t>1.2.</t>
  </si>
  <si>
    <t xml:space="preserve">Доходы от прочей деятельности </t>
  </si>
  <si>
    <t>1.3.</t>
  </si>
  <si>
    <t>Прочие доходы</t>
  </si>
  <si>
    <t>2.</t>
  </si>
  <si>
    <t>Расходы (сумма строк 2.1.-2.9.)</t>
  </si>
  <si>
    <t>2.1</t>
  </si>
  <si>
    <t>Себестоимость реализованных товаров, продукции, услуг</t>
  </si>
  <si>
    <t>2.2.</t>
  </si>
  <si>
    <t xml:space="preserve">Трудозатраты </t>
  </si>
  <si>
    <t>2.3.</t>
  </si>
  <si>
    <t>Расходы за оказанные услуги по договорам подряда</t>
  </si>
  <si>
    <t>2.4.</t>
  </si>
  <si>
    <t>Аренда помещений</t>
  </si>
  <si>
    <t>2.5.</t>
  </si>
  <si>
    <t>Коммунальные услуги, услуги связи</t>
  </si>
  <si>
    <t>2.6.</t>
  </si>
  <si>
    <t>Транспортные расходы</t>
  </si>
  <si>
    <t>2.7.</t>
  </si>
  <si>
    <t>Обслуживание ранее полученных кредитов и займов (%)</t>
  </si>
  <si>
    <t>2.8.</t>
  </si>
  <si>
    <t>Прочие расходы по текущей деятельности, в т.ч. личные расходы ИП</t>
  </si>
  <si>
    <t>2.9.</t>
  </si>
  <si>
    <t>Налоги, взносы в соц.внебюджетные фонды и прочие обязательные платежи</t>
  </si>
  <si>
    <t>3.</t>
  </si>
  <si>
    <t>Прибыль/убыток от деятельности (строка 1- строка 2)</t>
  </si>
  <si>
    <t>4.</t>
  </si>
  <si>
    <t>Получение банковских кретов, займов</t>
  </si>
  <si>
    <t>5.</t>
  </si>
  <si>
    <t xml:space="preserve">Выплата в погашение основного долга по кредитам и займам </t>
  </si>
  <si>
    <t>6.</t>
  </si>
  <si>
    <t>Остаток денежных средств на начало периода*</t>
  </si>
  <si>
    <t>7.</t>
  </si>
  <si>
    <t>Остаток денежных средств на конец периода (строка 3 + строка 4 - строка 5 + строка 6)*</t>
  </si>
  <si>
    <t>*-остаток денежных средств на конец периода переходит на остаток средств на начало следующего периода</t>
  </si>
  <si>
    <t>Все поступления и затраты, понесенные Заемщиком, должны быть подтверждены документально или справками, предоставляемыми Заемщиком.</t>
  </si>
  <si>
    <r>
      <t xml:space="preserve">Выручка </t>
    </r>
    <r>
      <rPr>
        <sz val="11"/>
        <color indexed="8"/>
        <rFont val="Calibri"/>
        <family val="2"/>
      </rPr>
      <t xml:space="preserve">(поступление средств) от основной деятельности (доходы, поступающие на постоянной основе) – в графу вносится сумма валового дохода Заемщика от его основной хозяйственной деятельности. В случае если Заемщик одновременно использует несколько видов налогообложения, указывается суммарный доход (выручка) по всем видам налогообложения, применяемым Заемщиком. </t>
    </r>
  </si>
  <si>
    <r>
      <t xml:space="preserve">Себестоимость </t>
    </r>
    <r>
      <rPr>
        <sz val="11"/>
        <color indexed="8"/>
        <rFont val="Calibri"/>
        <family val="2"/>
      </rPr>
      <t>реализованных товаров, продукции, услуг – в графу вносится сумма расходов Заемщика на приобретение сырья и материалов, использованных для ведения хозяйственной деятельности (производства продукции), а также товаров для перепродажи, от реализации которых получена выручка в анализируемом периоде.</t>
    </r>
  </si>
  <si>
    <r>
      <t xml:space="preserve">Трудозатраты </t>
    </r>
    <r>
      <rPr>
        <sz val="11"/>
        <color indexed="8"/>
        <rFont val="Calibri"/>
        <family val="2"/>
      </rPr>
      <t>– в графу вносятся суммы расходов Заемщика на оплату труда наемных работников, имеющие регулярный характер.</t>
    </r>
  </si>
  <si>
    <r>
      <t>Коммунальные услуги, услуги связи –</t>
    </r>
    <r>
      <rPr>
        <sz val="11"/>
        <color indexed="8"/>
        <rFont val="Calibri"/>
        <family val="2"/>
      </rPr>
      <t xml:space="preserve"> в графу вносятся суммы расходов Заемщика на оплату коммунальных услуг.</t>
    </r>
  </si>
  <si>
    <r>
      <t xml:space="preserve">Транспортные расходы </t>
    </r>
    <r>
      <rPr>
        <sz val="11"/>
        <color indexed="8"/>
        <rFont val="Calibri"/>
        <family val="2"/>
      </rPr>
      <t>– в графу вносятся суммы расходов Заемщика на оплату транспортных услуг, предоставляемых третьими лицами и связанных с осуществлением его хозяйственной деятельности, а также содержанием собственного автотранспорта в случае, если он используется для осуществления хозяйственной деятельности.</t>
    </r>
  </si>
  <si>
    <r>
      <t>Обслуживание ранее полученных кредитов и займов</t>
    </r>
    <r>
      <rPr>
        <sz val="11"/>
        <color indexed="8"/>
        <rFont val="Calibri"/>
        <family val="2"/>
      </rPr>
      <t xml:space="preserve"> – в графу вносятся суммы расходов Заемщика на уплату процентов по ранее полученным на производственную деятельность кредитам и займам, также вносятся суммы комиссий за предоставление кредитов и другие подобные платежи.</t>
    </r>
  </si>
  <si>
    <r>
      <t xml:space="preserve">Прочие расходы </t>
    </r>
    <r>
      <rPr>
        <sz val="11"/>
        <color indexed="8"/>
        <rFont val="Calibri"/>
        <family val="2"/>
      </rPr>
      <t>– в графу вносятся суммы расходов Заемщика по основной деятельности, неучтенные в графах 1-8, с расшифровкой по видам.</t>
    </r>
  </si>
  <si>
    <r>
      <t>Налоги</t>
    </r>
    <r>
      <rPr>
        <sz val="11"/>
        <color indexed="8"/>
        <rFont val="Calibri"/>
        <family val="2"/>
      </rPr>
      <t xml:space="preserve"> – в графу вносятся суммы уплаченных Заемщиком налогов.</t>
    </r>
  </si>
  <si>
    <t>Приложение №1 к ЭЗ ЮЛ</t>
  </si>
  <si>
    <t>Бухгалтерский баланс</t>
  </si>
  <si>
    <t>код стр.</t>
  </si>
  <si>
    <t>сумма</t>
  </si>
  <si>
    <t>I ВНЕОБОРОТНЫЕ АКТИВЫ</t>
  </si>
  <si>
    <t>Нематериальные активы</t>
  </si>
  <si>
    <t>Результаты исследований и разработок</t>
  </si>
  <si>
    <t>Нематериальные поисковые активы</t>
  </si>
  <si>
    <t>Материальные поисковые активы</t>
  </si>
  <si>
    <t>Основные средства</t>
  </si>
  <si>
    <t>Доходные вложения в материальные ценности</t>
  </si>
  <si>
    <t>Финансовые вложения</t>
  </si>
  <si>
    <t>Отложенные налоговые активы</t>
  </si>
  <si>
    <t>Прочие внеоборотные активы</t>
  </si>
  <si>
    <t>ИТОГО по разделу I</t>
  </si>
  <si>
    <t>II ОБОРОТНЫЕ АКТИВЫ</t>
  </si>
  <si>
    <t>Запасы</t>
  </si>
  <si>
    <t>Налог на добавленную стоимость по приобретенным ценностям</t>
  </si>
  <si>
    <t>Дебиторская задолженность</t>
  </si>
  <si>
    <t>Финансовые вложения (за исключением денежных эквивалентов)</t>
  </si>
  <si>
    <t>Денежные средства и денежные эквиваленты</t>
  </si>
  <si>
    <t>Прочие оборотные активы</t>
  </si>
  <si>
    <t>ИТОГО по разделу II</t>
  </si>
  <si>
    <t>Валюта БАЛАНСА (сумма строк 1100+1200)</t>
  </si>
  <si>
    <t>III КАПИТАЛ И РЕЗЕРВЫ</t>
  </si>
  <si>
    <t>Уставный капитал (складочный капитал, уставной фонд, вкл.)</t>
  </si>
  <si>
    <t>Собственные акции, выкупленные у акционеров*</t>
  </si>
  <si>
    <t>Переоценка внеоборотных активов</t>
  </si>
  <si>
    <t>Добавочный капитал (без переоценки)</t>
  </si>
  <si>
    <t>Резервный капитал</t>
  </si>
  <si>
    <t>Нераспределенная прибыль (непокрытый убыток)</t>
  </si>
  <si>
    <t>ИТОГО по разделу III</t>
  </si>
  <si>
    <t>IV ДОЛГОСРОЧНЫЕ ОБЯЗАТЕЛЬСТВА</t>
  </si>
  <si>
    <t>Заемные средства</t>
  </si>
  <si>
    <t>Отложенные налоговые обязательства</t>
  </si>
  <si>
    <t>Оценочные обязательства</t>
  </si>
  <si>
    <t>Прочие обязательства</t>
  </si>
  <si>
    <t>ИТОГО по разделу IV</t>
  </si>
  <si>
    <t>V КРАТКОСРОЧНЫЕ ОБЯЗАТЕЛЬСТВА</t>
  </si>
  <si>
    <t>Кредиторская задолженность</t>
  </si>
  <si>
    <t>Доходы будущих периодов</t>
  </si>
  <si>
    <t>ИТОГО по разделу V</t>
  </si>
  <si>
    <t>Валюта БАЛАНСА (сумма строк 1300+1400+1500)</t>
  </si>
  <si>
    <t>Приложение №2 к ЭЗ ЮЛ</t>
  </si>
  <si>
    <t>Отчет о финансовых результатах</t>
  </si>
  <si>
    <t>Наименование показателя</t>
  </si>
  <si>
    <t>9 мес. 2018 г.</t>
  </si>
  <si>
    <t>9 мес. 2019 г.</t>
  </si>
  <si>
    <t>%, раз</t>
  </si>
  <si>
    <t>Выручка (за минусом налога на добавленную стоимость, акцизов и аналогичных обязательных платежей)</t>
  </si>
  <si>
    <t>Себестоимость продаж</t>
  </si>
  <si>
    <t>Валовая прибыль (убыток)</t>
  </si>
  <si>
    <t>Коммерческие расходы</t>
  </si>
  <si>
    <t>Управленческие расходы</t>
  </si>
  <si>
    <t>Прибыль (убыток) от продаж</t>
  </si>
  <si>
    <t>Доходы от участия в других организациях</t>
  </si>
  <si>
    <t>Проценты к получению</t>
  </si>
  <si>
    <t>Проценты к уплате</t>
  </si>
  <si>
    <t>Прочие расходы</t>
  </si>
  <si>
    <t>Прибыль (убыток) до налогообложения</t>
  </si>
  <si>
    <t>Текущий налог на прибыль</t>
  </si>
  <si>
    <t xml:space="preserve">   в т.ч. Постоянные налоговые обязательства (активы)</t>
  </si>
  <si>
    <t>Изменение отложенных налоговых обязательств</t>
  </si>
  <si>
    <t>Изменение отложенных налоговых активов</t>
  </si>
  <si>
    <t>Прочее</t>
  </si>
  <si>
    <t>Чистая прибыль(убыток)</t>
  </si>
  <si>
    <r>
      <t xml:space="preserve">Расшифровки статей Бухгалтерской отчетности по состоянию на </t>
    </r>
    <r>
      <rPr>
        <b/>
        <i/>
        <sz val="11"/>
        <color indexed="8"/>
        <rFont val="Calibri"/>
        <family val="2"/>
      </rPr>
      <t>01.10.2019</t>
    </r>
  </si>
  <si>
    <t>1. Дебиторская задолженность</t>
  </si>
  <si>
    <t>Наименование контрагента</t>
  </si>
  <si>
    <t>Дата возникновения</t>
  </si>
  <si>
    <t>Примечание</t>
  </si>
  <si>
    <t>Счета к получению</t>
  </si>
  <si>
    <t>ООО Роза</t>
  </si>
  <si>
    <t>За аренду</t>
  </si>
  <si>
    <t>ИП Одуван</t>
  </si>
  <si>
    <t>Иванова Мария Петровна</t>
  </si>
  <si>
    <t>Товар в рассрочку</t>
  </si>
  <si>
    <t>Предоплата (авансы выданные)</t>
  </si>
  <si>
    <t>Коммунальные платежи</t>
  </si>
  <si>
    <t xml:space="preserve">Авансовый платеж </t>
  </si>
  <si>
    <t>Итого:</t>
  </si>
  <si>
    <t>2. Товарно-материальные запасы:</t>
  </si>
  <si>
    <t>Наименование</t>
  </si>
  <si>
    <t>Количество</t>
  </si>
  <si>
    <t>Цена за ед.</t>
  </si>
  <si>
    <t>Сырье и полуфабрикаты (в т.ч. Незавершенное производство)</t>
  </si>
  <si>
    <t>Готовая продукция</t>
  </si>
  <si>
    <t>Товары для перепродажи</t>
  </si>
  <si>
    <t>Платья</t>
  </si>
  <si>
    <t>Костюмы</t>
  </si>
  <si>
    <t>Пальто</t>
  </si>
  <si>
    <t>Дубленка</t>
  </si>
  <si>
    <t>Шуба</t>
  </si>
  <si>
    <t>3. Основные средства в собственности Заемщика, используемые в предпринимательской деятельности</t>
  </si>
  <si>
    <t>Наименование имущества</t>
  </si>
  <si>
    <t>Рыночная стоимость,  тыс. руб.</t>
  </si>
  <si>
    <t>Оборудование, мебель</t>
  </si>
  <si>
    <t>Транспортные средства</t>
  </si>
  <si>
    <t>Toyota Premio</t>
  </si>
  <si>
    <t>Недвижимость</t>
  </si>
  <si>
    <t>Торговый центр</t>
  </si>
  <si>
    <t>Склад/гараж</t>
  </si>
  <si>
    <t>Прочие (внеоборотные) активы</t>
  </si>
  <si>
    <t>4. Кредиторская задолженность</t>
  </si>
  <si>
    <t>Расчеты с бюджетом</t>
  </si>
  <si>
    <t>Аренда и коммунальные платежи</t>
  </si>
  <si>
    <t>Задолженность перед персоналом</t>
  </si>
  <si>
    <t>Директор</t>
  </si>
  <si>
    <t>Премия</t>
  </si>
  <si>
    <t>Бухгалтер</t>
  </si>
  <si>
    <t>Продавец-консультант</t>
  </si>
  <si>
    <t>Просроченная кредиторская задолженность</t>
  </si>
  <si>
    <t>Счета к оплате</t>
  </si>
  <si>
    <t>За товар</t>
  </si>
  <si>
    <t>Предоплата клиентами (авансы полученные)</t>
  </si>
  <si>
    <t>ООО Ирис</t>
  </si>
  <si>
    <t>За аренду 2 мес.</t>
  </si>
  <si>
    <t>Кредитная история за последние 2 календарных года по текущую дату</t>
  </si>
  <si>
    <t>Полное наименование ЮЛ/ ИП</t>
  </si>
  <si>
    <t>ИП Ромашка</t>
  </si>
  <si>
    <t>ИНН:</t>
  </si>
  <si>
    <t xml:space="preserve">по состоянию на </t>
  </si>
  <si>
    <t>30 ноября 2019 г.</t>
  </si>
  <si>
    <t>Наименование кредитора/ реквизиты соглашения</t>
  </si>
  <si>
    <t>% ставка, % комиссии</t>
  </si>
  <si>
    <t>Сумма по договору</t>
  </si>
  <si>
    <t>Обеспечение: - залог (наименование имущества, рыночная стоимость); - поручительство (наименование поручителей, ИНН)</t>
  </si>
  <si>
    <t>Дата выдачи</t>
  </si>
  <si>
    <t>Дата погашения (по договору)</t>
  </si>
  <si>
    <t>Фактическая дата погашения</t>
  </si>
  <si>
    <t>Задолженность на текущую дату</t>
  </si>
  <si>
    <t>График погашения (периодичность)</t>
  </si>
  <si>
    <t>Примечания  (наличие отсрочек,  просрочек - сумма, период, причины, количество дней, наличие пролонгаций, реструктуризаций и т.д.)</t>
  </si>
  <si>
    <t>АО РСХБ</t>
  </si>
  <si>
    <t>ТЦ, земельный участок в с.Амга, поручительство 3 ФЛ</t>
  </si>
  <si>
    <t>Ежемесячно равными долями по 171 тыс. руб.</t>
  </si>
  <si>
    <t>Просроченная задолженность в течение 5 календарных дней</t>
  </si>
  <si>
    <t>АКБ АЭБ АО</t>
  </si>
  <si>
    <t>Складское помещение, земельный участок в г. Якутске, поручительство 2 ФЛ</t>
  </si>
  <si>
    <t>-</t>
  </si>
  <si>
    <t>Ежемесячно равными долями по 833 тыс. руб.</t>
  </si>
  <si>
    <t>ИТОГО:</t>
  </si>
  <si>
    <t>2021</t>
  </si>
  <si>
    <t xml:space="preserve"> Начало текущего года (указать дату, например, на 01.01.2022)</t>
  </si>
  <si>
    <t>Последняя квартальная дата (указать дату, например, на 30.09.2022 )</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</si>
</sst>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_ _-;\-* #,##0.00_ _-;_-* \-??_ _-;_-@_-"/>
    <numFmt numFmtId="173" formatCode="_-* #,##0.00\ _₽_-;\-* #,##0.00\ _₽_-;_-* \-??\ _₽_-;_-@_-"/>
    <numFmt numFmtId="174" formatCode="_-* #,##0\ _₽_-;\-* #,##0\ _₽_-;_-* \-??\ _₽_-;_-@_-"/>
    <numFmt numFmtId="175" formatCode="_-* #,##0.0\ _₽_-;\-* #,##0.0\ _₽_-;_-* \-??\ _₽_-;_-@_-"/>
  </numFmts>
  <fonts count="55">
    <font>
      <sz val="10"/>
      <name val="Arial"/>
      <family val="2"/>
    </font>
    <font>
      <sz val="11"/>
      <color indexed="8"/>
      <name val="Calibri"/>
      <family val="2"/>
    </font>
    <font>
      <sz val="8"/>
      <name val="Arial"/>
      <family val="2"/>
    </font>
    <font>
      <sz val="11"/>
      <color indexed="8"/>
      <name val="Times New Roman"/>
      <family val="1"/>
    </font>
    <font>
      <b/>
      <sz val="11"/>
      <color indexed="8"/>
      <name val="Times New Roman"/>
      <family val="1"/>
    </font>
    <font>
      <b/>
      <i/>
      <sz val="11"/>
      <color indexed="8"/>
      <name val="Times New Roman"/>
      <family val="1"/>
    </font>
    <font>
      <i/>
      <sz val="11"/>
      <color indexed="8"/>
      <name val="Times New Roman"/>
      <family val="1"/>
    </font>
    <font>
      <b/>
      <sz val="11"/>
      <name val="Times New Roman"/>
      <family val="1"/>
    </font>
    <font>
      <sz val="11"/>
      <name val="Times New Roman"/>
      <family val="1"/>
    </font>
    <font>
      <b/>
      <sz val="11"/>
      <color indexed="8"/>
      <name val="Calibri"/>
      <family val="2"/>
    </font>
    <font>
      <b/>
      <sz val="11"/>
      <color indexed="9"/>
      <name val="Times New Roman"/>
      <family val="1"/>
    </font>
    <font>
      <sz val="11"/>
      <color indexed="10"/>
      <name val="Times New Roman"/>
      <family val="1"/>
    </font>
    <font>
      <b/>
      <sz val="9"/>
      <color indexed="9"/>
      <name val="Times New Roman"/>
      <family val="1"/>
    </font>
    <font>
      <b/>
      <sz val="8"/>
      <color indexed="9"/>
      <name val="Times New Roman"/>
      <family val="1"/>
    </font>
    <font>
      <sz val="9"/>
      <color indexed="8"/>
      <name val="Times New Roman"/>
      <family val="1"/>
    </font>
    <font>
      <sz val="8"/>
      <color indexed="8"/>
      <name val="Times New Roman"/>
      <family val="1"/>
    </font>
    <font>
      <b/>
      <sz val="9"/>
      <color indexed="8"/>
      <name val="Times New Roman"/>
      <family val="1"/>
    </font>
    <font>
      <b/>
      <sz val="8"/>
      <color indexed="8"/>
      <name val="Times New Roman"/>
      <family val="1"/>
    </font>
    <font>
      <b/>
      <i/>
      <sz val="11"/>
      <color indexed="8"/>
      <name val="Calibri"/>
      <family val="2"/>
    </font>
    <font>
      <i/>
      <sz val="11"/>
      <color indexed="8"/>
      <name val="Calibri"/>
      <family val="2"/>
    </font>
    <font>
      <b/>
      <sz val="11"/>
      <name val="Calibri"/>
      <family val="2"/>
    </font>
    <font>
      <sz val="11"/>
      <name val="Calibri"/>
      <family val="2"/>
    </font>
    <font>
      <i/>
      <sz val="11"/>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31"/>
        <bgColor indexed="64"/>
      </patternFill>
    </fill>
    <fill>
      <patternFill patternType="solid">
        <fgColor indexed="46"/>
        <bgColor indexed="64"/>
      </patternFill>
    </fill>
    <fill>
      <patternFill patternType="solid">
        <fgColor indexed="9"/>
        <bgColor indexed="64"/>
      </patternFill>
    </fill>
    <fill>
      <patternFill patternType="solid">
        <fgColor indexed="57"/>
        <bgColor indexed="64"/>
      </patternFill>
    </fill>
    <fill>
      <patternFill patternType="solid">
        <fgColor indexed="44"/>
        <bgColor indexed="64"/>
      </patternFill>
    </fill>
    <fill>
      <patternFill patternType="solid">
        <fgColor indexed="22"/>
        <bgColor indexed="64"/>
      </patternFill>
    </fill>
    <fill>
      <patternFill patternType="solid">
        <fgColor indexed="24"/>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1" fillId="0" borderId="0">
      <alignment/>
      <protection/>
    </xf>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44" fontId="0" fillId="0" borderId="0" applyFill="0" applyBorder="0" applyAlignment="0" applyProtection="0"/>
    <xf numFmtId="42" fontId="0" fillId="0" borderId="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1" fillId="0" borderId="0">
      <alignment/>
      <protection/>
    </xf>
    <xf numFmtId="0" fontId="1" fillId="0" borderId="0">
      <alignment/>
      <protection/>
    </xf>
    <xf numFmtId="0" fontId="2" fillId="0" borderId="0">
      <alignment/>
      <protection/>
    </xf>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3" fontId="1" fillId="0" borderId="0">
      <alignment/>
      <protection/>
    </xf>
    <xf numFmtId="41" fontId="0" fillId="0" borderId="0" applyFill="0" applyBorder="0" applyAlignment="0" applyProtection="0"/>
    <xf numFmtId="172" fontId="1" fillId="0" borderId="0">
      <alignment/>
      <protection/>
    </xf>
    <xf numFmtId="0" fontId="54" fillId="32" borderId="0" applyNumberFormat="0" applyBorder="0" applyAlignment="0" applyProtection="0"/>
  </cellStyleXfs>
  <cellXfs count="185">
    <xf numFmtId="0" fontId="0" fillId="0" borderId="0" xfId="0" applyAlignment="1">
      <alignment/>
    </xf>
    <xf numFmtId="0" fontId="3" fillId="0" borderId="0" xfId="33" applyFont="1">
      <alignment/>
      <protection/>
    </xf>
    <xf numFmtId="0" fontId="3" fillId="0" borderId="0" xfId="33" applyFont="1" applyBorder="1">
      <alignment/>
      <protection/>
    </xf>
    <xf numFmtId="0" fontId="3" fillId="0" borderId="0" xfId="33" applyFont="1" applyAlignment="1">
      <alignment horizontal="right"/>
      <protection/>
    </xf>
    <xf numFmtId="0" fontId="4" fillId="0" borderId="0" xfId="54" applyFont="1" applyBorder="1" applyAlignment="1">
      <alignment horizontal="center" vertical="top" wrapText="1"/>
      <protection/>
    </xf>
    <xf numFmtId="0" fontId="4" fillId="0" borderId="0" xfId="54" applyFont="1" applyBorder="1" applyAlignment="1">
      <alignment horizontal="left" vertical="top" wrapText="1"/>
      <protection/>
    </xf>
    <xf numFmtId="0" fontId="3" fillId="0" borderId="0" xfId="54" applyFont="1" applyBorder="1" applyAlignment="1">
      <alignment horizontal="left" vertical="top" wrapText="1"/>
      <protection/>
    </xf>
    <xf numFmtId="0" fontId="4" fillId="33" borderId="10" xfId="33" applyFont="1" applyFill="1" applyBorder="1" applyAlignment="1">
      <alignment horizontal="center" vertical="top"/>
      <protection/>
    </xf>
    <xf numFmtId="0" fontId="4" fillId="33" borderId="11" xfId="33" applyFont="1" applyFill="1" applyBorder="1" applyAlignment="1">
      <alignment horizontal="center" vertical="top" wrapText="1"/>
      <protection/>
    </xf>
    <xf numFmtId="0" fontId="4" fillId="0" borderId="0" xfId="33" applyFont="1" applyAlignment="1">
      <alignment horizontal="center" vertical="top"/>
      <protection/>
    </xf>
    <xf numFmtId="0" fontId="4" fillId="0" borderId="0" xfId="33" applyFont="1" applyBorder="1" applyAlignment="1">
      <alignment horizontal="center" vertical="top"/>
      <protection/>
    </xf>
    <xf numFmtId="0" fontId="4" fillId="33" borderId="10" xfId="33" applyFont="1" applyFill="1" applyBorder="1" applyAlignment="1">
      <alignment horizontal="center" vertical="top" wrapText="1"/>
      <protection/>
    </xf>
    <xf numFmtId="0" fontId="3" fillId="34" borderId="10" xfId="33" applyFont="1" applyFill="1" applyBorder="1" applyAlignment="1">
      <alignment horizontal="center" vertical="top" wrapText="1"/>
      <protection/>
    </xf>
    <xf numFmtId="0" fontId="3" fillId="34" borderId="10" xfId="33" applyFont="1" applyFill="1" applyBorder="1" applyAlignment="1">
      <alignment vertical="top" wrapText="1"/>
      <protection/>
    </xf>
    <xf numFmtId="174" fontId="3" fillId="34" borderId="10" xfId="62" applyNumberFormat="1" applyFont="1" applyFill="1" applyBorder="1" applyAlignment="1" applyProtection="1">
      <alignment vertical="top" wrapText="1"/>
      <protection/>
    </xf>
    <xf numFmtId="175" fontId="3" fillId="34" borderId="10" xfId="62" applyNumberFormat="1" applyFont="1" applyFill="1" applyBorder="1" applyAlignment="1" applyProtection="1">
      <alignment vertical="top" wrapText="1"/>
      <protection/>
    </xf>
    <xf numFmtId="174" fontId="4" fillId="34" borderId="10" xfId="62" applyNumberFormat="1" applyFont="1" applyFill="1" applyBorder="1" applyAlignment="1" applyProtection="1">
      <alignment vertical="top" wrapText="1"/>
      <protection/>
    </xf>
    <xf numFmtId="175" fontId="4" fillId="34" borderId="10" xfId="62" applyNumberFormat="1" applyFont="1" applyFill="1" applyBorder="1" applyAlignment="1" applyProtection="1">
      <alignment vertical="top" wrapText="1"/>
      <protection/>
    </xf>
    <xf numFmtId="174" fontId="3" fillId="34" borderId="10" xfId="62" applyNumberFormat="1" applyFont="1" applyFill="1" applyBorder="1" applyAlignment="1" applyProtection="1">
      <alignment horizontal="center" vertical="top" wrapText="1"/>
      <protection/>
    </xf>
    <xf numFmtId="174" fontId="3" fillId="34" borderId="12" xfId="62" applyNumberFormat="1" applyFont="1" applyFill="1" applyBorder="1" applyAlignment="1" applyProtection="1">
      <alignment vertical="top" wrapText="1"/>
      <protection/>
    </xf>
    <xf numFmtId="0" fontId="3" fillId="0" borderId="0" xfId="33" applyFont="1" applyAlignment="1">
      <alignment vertical="top" wrapText="1"/>
      <protection/>
    </xf>
    <xf numFmtId="0" fontId="3" fillId="0" borderId="0" xfId="33" applyFont="1" applyBorder="1" applyAlignment="1">
      <alignment vertical="top" wrapText="1"/>
      <protection/>
    </xf>
    <xf numFmtId="0" fontId="3" fillId="33" borderId="10" xfId="33" applyFont="1" applyFill="1" applyBorder="1" applyAlignment="1">
      <alignment horizontal="center" vertical="top" wrapText="1"/>
      <protection/>
    </xf>
    <xf numFmtId="0" fontId="3" fillId="33" borderId="10" xfId="33" applyFont="1" applyFill="1" applyBorder="1" applyAlignment="1">
      <alignment horizontal="left" vertical="top" wrapText="1" indent="1"/>
      <protection/>
    </xf>
    <xf numFmtId="174" fontId="6" fillId="0" borderId="10" xfId="62" applyNumberFormat="1" applyFont="1" applyFill="1" applyBorder="1" applyAlignment="1" applyProtection="1">
      <alignment vertical="top" wrapText="1"/>
      <protection/>
    </xf>
    <xf numFmtId="175" fontId="3" fillId="33" borderId="10" xfId="62" applyNumberFormat="1" applyFont="1" applyFill="1" applyBorder="1" applyAlignment="1" applyProtection="1">
      <alignment vertical="top" wrapText="1"/>
      <protection/>
    </xf>
    <xf numFmtId="174" fontId="4" fillId="33" borderId="10" xfId="62" applyNumberFormat="1" applyFont="1" applyFill="1" applyBorder="1" applyAlignment="1" applyProtection="1">
      <alignment vertical="top" wrapText="1"/>
      <protection/>
    </xf>
    <xf numFmtId="175" fontId="4" fillId="33" borderId="10" xfId="62" applyNumberFormat="1" applyFont="1" applyFill="1" applyBorder="1" applyAlignment="1" applyProtection="1">
      <alignment vertical="top" wrapText="1"/>
      <protection/>
    </xf>
    <xf numFmtId="174" fontId="3" fillId="33" borderId="10" xfId="62" applyNumberFormat="1" applyFont="1" applyFill="1" applyBorder="1" applyAlignment="1" applyProtection="1">
      <alignment horizontal="center" vertical="top" wrapText="1"/>
      <protection/>
    </xf>
    <xf numFmtId="174" fontId="3" fillId="33" borderId="10" xfId="62" applyNumberFormat="1" applyFont="1" applyFill="1" applyBorder="1" applyAlignment="1" applyProtection="1">
      <alignment horizontal="left" vertical="top" wrapText="1" indent="1"/>
      <protection/>
    </xf>
    <xf numFmtId="174" fontId="3" fillId="0" borderId="10" xfId="62" applyNumberFormat="1" applyFont="1" applyFill="1" applyBorder="1" applyAlignment="1" applyProtection="1">
      <alignment vertical="top" wrapText="1"/>
      <protection/>
    </xf>
    <xf numFmtId="174" fontId="3" fillId="0" borderId="12" xfId="62" applyNumberFormat="1" applyFont="1" applyFill="1" applyBorder="1" applyAlignment="1" applyProtection="1">
      <alignment vertical="top" wrapText="1"/>
      <protection/>
    </xf>
    <xf numFmtId="0" fontId="3" fillId="34" borderId="0" xfId="33" applyFont="1" applyFill="1" applyAlignment="1">
      <alignment vertical="top" wrapText="1"/>
      <protection/>
    </xf>
    <xf numFmtId="0" fontId="3" fillId="34" borderId="0" xfId="33" applyFont="1" applyFill="1" applyBorder="1" applyAlignment="1">
      <alignment vertical="top" wrapText="1"/>
      <protection/>
    </xf>
    <xf numFmtId="174" fontId="3" fillId="33" borderId="10" xfId="62" applyNumberFormat="1" applyFont="1" applyFill="1" applyBorder="1" applyAlignment="1" applyProtection="1">
      <alignment vertical="top" wrapText="1"/>
      <protection/>
    </xf>
    <xf numFmtId="0" fontId="3" fillId="33" borderId="10" xfId="33" applyFont="1" applyFill="1" applyBorder="1" applyAlignment="1">
      <alignment vertical="top" wrapText="1"/>
      <protection/>
    </xf>
    <xf numFmtId="0" fontId="4" fillId="34" borderId="10" xfId="33" applyFont="1" applyFill="1" applyBorder="1" applyAlignment="1">
      <alignment vertical="top" wrapText="1"/>
      <protection/>
    </xf>
    <xf numFmtId="174" fontId="4" fillId="34" borderId="12" xfId="62" applyNumberFormat="1" applyFont="1" applyFill="1" applyBorder="1" applyAlignment="1" applyProtection="1">
      <alignment vertical="top" wrapText="1"/>
      <protection/>
    </xf>
    <xf numFmtId="0" fontId="4" fillId="0" borderId="0" xfId="33" applyFont="1" applyAlignment="1">
      <alignment vertical="top" wrapText="1"/>
      <protection/>
    </xf>
    <xf numFmtId="0" fontId="4" fillId="0" borderId="0" xfId="33" applyFont="1" applyBorder="1" applyAlignment="1">
      <alignment vertical="top" wrapText="1"/>
      <protection/>
    </xf>
    <xf numFmtId="0" fontId="3" fillId="35" borderId="0" xfId="33" applyFont="1" applyFill="1" applyAlignment="1">
      <alignment vertical="top" wrapText="1"/>
      <protection/>
    </xf>
    <xf numFmtId="0" fontId="7" fillId="35" borderId="0" xfId="53" applyFont="1" applyFill="1" applyBorder="1" applyAlignment="1">
      <alignment horizontal="left"/>
      <protection/>
    </xf>
    <xf numFmtId="0" fontId="7" fillId="35" borderId="0" xfId="53" applyFont="1" applyFill="1" applyBorder="1" applyAlignment="1">
      <alignment horizontal="center" vertical="center"/>
      <protection/>
    </xf>
    <xf numFmtId="0" fontId="8" fillId="35" borderId="0" xfId="53" applyFont="1" applyFill="1" applyBorder="1" applyAlignment="1">
      <alignment vertical="center"/>
      <protection/>
    </xf>
    <xf numFmtId="0" fontId="3" fillId="0" borderId="0" xfId="33" applyFont="1" applyAlignment="1">
      <alignment/>
      <protection/>
    </xf>
    <xf numFmtId="0" fontId="8" fillId="35" borderId="0" xfId="53" applyFont="1" applyFill="1" applyBorder="1" applyAlignment="1">
      <alignment horizontal="center" vertical="center" wrapText="1"/>
      <protection/>
    </xf>
    <xf numFmtId="0" fontId="8" fillId="35" borderId="0" xfId="53" applyFont="1" applyFill="1" applyBorder="1" applyAlignment="1">
      <alignment vertical="center" wrapText="1"/>
      <protection/>
    </xf>
    <xf numFmtId="0" fontId="3" fillId="0" borderId="13" xfId="33" applyFont="1" applyBorder="1">
      <alignment/>
      <protection/>
    </xf>
    <xf numFmtId="0" fontId="3" fillId="0" borderId="0" xfId="33" applyFont="1" applyAlignment="1">
      <alignment horizontal="left" vertical="top" wrapText="1"/>
      <protection/>
    </xf>
    <xf numFmtId="0" fontId="1" fillId="0" borderId="0" xfId="33" applyAlignment="1">
      <alignment vertical="top"/>
      <protection/>
    </xf>
    <xf numFmtId="0" fontId="1" fillId="35" borderId="0" xfId="33" applyFill="1" applyAlignment="1">
      <alignment vertical="top"/>
      <protection/>
    </xf>
    <xf numFmtId="0" fontId="1" fillId="0" borderId="0" xfId="33">
      <alignment/>
      <protection/>
    </xf>
    <xf numFmtId="0" fontId="4" fillId="0" borderId="0" xfId="54" applyFont="1" applyBorder="1" applyAlignment="1">
      <alignment vertical="top" wrapText="1"/>
      <protection/>
    </xf>
    <xf numFmtId="0" fontId="3" fillId="35" borderId="0" xfId="54" applyFont="1" applyFill="1" applyBorder="1" applyAlignment="1">
      <alignment horizontal="left" wrapText="1"/>
      <protection/>
    </xf>
    <xf numFmtId="0" fontId="1" fillId="35" borderId="0" xfId="54" applyFill="1" applyAlignment="1">
      <alignment/>
      <protection/>
    </xf>
    <xf numFmtId="0" fontId="1" fillId="35" borderId="0" xfId="33" applyFill="1" applyAlignment="1">
      <alignment/>
      <protection/>
    </xf>
    <xf numFmtId="0" fontId="3" fillId="35" borderId="0" xfId="33" applyFont="1" applyFill="1" applyAlignment="1">
      <alignment/>
      <protection/>
    </xf>
    <xf numFmtId="0" fontId="3" fillId="35" borderId="0" xfId="33" applyFont="1" applyFill="1" applyAlignment="1">
      <alignment horizontal="right"/>
      <protection/>
    </xf>
    <xf numFmtId="0" fontId="1" fillId="0" borderId="0" xfId="33" applyAlignment="1">
      <alignment/>
      <protection/>
    </xf>
    <xf numFmtId="0" fontId="4" fillId="33" borderId="10" xfId="54" applyFont="1" applyFill="1" applyBorder="1" applyAlignment="1">
      <alignment horizontal="center" vertical="top" wrapText="1"/>
      <protection/>
    </xf>
    <xf numFmtId="0" fontId="1" fillId="0" borderId="0" xfId="33" applyAlignment="1">
      <alignment horizontal="center" vertical="top"/>
      <protection/>
    </xf>
    <xf numFmtId="49" fontId="4" fillId="33" borderId="10" xfId="54" applyNumberFormat="1" applyFont="1" applyFill="1" applyBorder="1" applyAlignment="1">
      <alignment vertical="top" wrapText="1"/>
      <protection/>
    </xf>
    <xf numFmtId="0" fontId="4" fillId="33" borderId="10" xfId="54" applyFont="1" applyFill="1" applyBorder="1" applyAlignment="1">
      <alignment vertical="top" wrapText="1"/>
      <protection/>
    </xf>
    <xf numFmtId="175" fontId="4" fillId="33" borderId="10" xfId="62" applyNumberFormat="1" applyFont="1" applyFill="1" applyBorder="1" applyAlignment="1" applyProtection="1">
      <alignment vertical="top"/>
      <protection/>
    </xf>
    <xf numFmtId="49" fontId="3" fillId="33" borderId="10" xfId="54" applyNumberFormat="1" applyFont="1" applyFill="1" applyBorder="1" applyAlignment="1">
      <alignment vertical="top" wrapText="1"/>
      <protection/>
    </xf>
    <xf numFmtId="0" fontId="3" fillId="33" borderId="10" xfId="54" applyFont="1" applyFill="1" applyBorder="1" applyAlignment="1">
      <alignment vertical="top" wrapText="1"/>
      <protection/>
    </xf>
    <xf numFmtId="174" fontId="3" fillId="35" borderId="10" xfId="62" applyNumberFormat="1" applyFont="1" applyFill="1" applyBorder="1" applyAlignment="1" applyProtection="1">
      <alignment vertical="top" wrapText="1"/>
      <protection/>
    </xf>
    <xf numFmtId="174" fontId="3" fillId="35" borderId="10" xfId="62" applyNumberFormat="1" applyFont="1" applyFill="1" applyBorder="1" applyAlignment="1" applyProtection="1">
      <alignment vertical="top"/>
      <protection/>
    </xf>
    <xf numFmtId="0" fontId="1" fillId="35" borderId="0" xfId="33" applyFont="1" applyFill="1">
      <alignment/>
      <protection/>
    </xf>
    <xf numFmtId="0" fontId="1" fillId="35" borderId="0" xfId="33" applyFont="1" applyFill="1" applyAlignment="1">
      <alignment vertical="top"/>
      <protection/>
    </xf>
    <xf numFmtId="174" fontId="1" fillId="35" borderId="0" xfId="33" applyNumberFormat="1" applyFill="1" applyAlignment="1">
      <alignment vertical="top"/>
      <protection/>
    </xf>
    <xf numFmtId="0" fontId="3" fillId="0" borderId="0" xfId="33" applyFont="1" applyAlignment="1">
      <alignment vertical="top"/>
      <protection/>
    </xf>
    <xf numFmtId="0" fontId="3" fillId="35" borderId="13" xfId="33" applyFont="1" applyFill="1" applyBorder="1">
      <alignment/>
      <protection/>
    </xf>
    <xf numFmtId="0" fontId="3" fillId="35" borderId="0" xfId="33" applyFont="1" applyFill="1">
      <alignment/>
      <protection/>
    </xf>
    <xf numFmtId="0" fontId="3" fillId="0" borderId="0" xfId="33" applyFont="1" applyAlignment="1">
      <alignment wrapText="1"/>
      <protection/>
    </xf>
    <xf numFmtId="0" fontId="3" fillId="35" borderId="0" xfId="54" applyFont="1" applyFill="1" applyBorder="1" applyAlignment="1">
      <alignment vertical="top" wrapText="1"/>
      <protection/>
    </xf>
    <xf numFmtId="0" fontId="3" fillId="0" borderId="0" xfId="33" applyFont="1" applyBorder="1" applyAlignment="1">
      <alignment/>
      <protection/>
    </xf>
    <xf numFmtId="0" fontId="10" fillId="36" borderId="10" xfId="33" applyFont="1" applyFill="1" applyBorder="1" applyAlignment="1">
      <alignment horizontal="center" vertical="top" wrapText="1"/>
      <protection/>
    </xf>
    <xf numFmtId="0" fontId="10" fillId="36" borderId="10" xfId="33" applyFont="1" applyFill="1" applyBorder="1" applyAlignment="1">
      <alignment horizontal="center" vertical="top"/>
      <protection/>
    </xf>
    <xf numFmtId="0" fontId="4" fillId="33" borderId="10" xfId="33" applyFont="1" applyFill="1" applyBorder="1" applyAlignment="1">
      <alignment horizontal="left" vertical="top" wrapText="1"/>
      <protection/>
    </xf>
    <xf numFmtId="0" fontId="3" fillId="33" borderId="10" xfId="33" applyFont="1" applyFill="1" applyBorder="1" applyAlignment="1">
      <alignment vertical="top"/>
      <protection/>
    </xf>
    <xf numFmtId="174" fontId="11" fillId="0" borderId="10" xfId="62" applyNumberFormat="1" applyFont="1" applyFill="1" applyBorder="1" applyAlignment="1" applyProtection="1">
      <alignment horizontal="right" vertical="top" wrapText="1"/>
      <protection/>
    </xf>
    <xf numFmtId="175" fontId="11" fillId="33" borderId="10" xfId="62" applyNumberFormat="1" applyFont="1" applyFill="1" applyBorder="1" applyAlignment="1" applyProtection="1">
      <alignment horizontal="right" vertical="top" wrapText="1"/>
      <protection/>
    </xf>
    <xf numFmtId="174" fontId="11" fillId="34" borderId="10" xfId="62" applyNumberFormat="1" applyFont="1" applyFill="1" applyBorder="1" applyAlignment="1" applyProtection="1">
      <alignment horizontal="right" vertical="top" wrapText="1"/>
      <protection/>
    </xf>
    <xf numFmtId="175" fontId="11" fillId="34" borderId="10" xfId="62" applyNumberFormat="1" applyFont="1" applyFill="1" applyBorder="1" applyAlignment="1" applyProtection="1">
      <alignment horizontal="right" vertical="top" wrapText="1"/>
      <protection/>
    </xf>
    <xf numFmtId="0" fontId="3" fillId="33" borderId="10" xfId="33" applyFont="1" applyFill="1" applyBorder="1" applyAlignment="1">
      <alignment horizontal="left" vertical="top" wrapText="1"/>
      <protection/>
    </xf>
    <xf numFmtId="0" fontId="3" fillId="33" borderId="10" xfId="33" applyFont="1" applyFill="1" applyBorder="1" applyAlignment="1">
      <alignment horizontal="center" vertical="top"/>
      <protection/>
    </xf>
    <xf numFmtId="174" fontId="3" fillId="0" borderId="10" xfId="62" applyNumberFormat="1" applyFont="1" applyFill="1" applyBorder="1" applyAlignment="1" applyProtection="1">
      <alignment horizontal="right" vertical="top" wrapText="1"/>
      <protection/>
    </xf>
    <xf numFmtId="175" fontId="3" fillId="33" borderId="10" xfId="62" applyNumberFormat="1" applyFont="1" applyFill="1" applyBorder="1" applyAlignment="1" applyProtection="1">
      <alignment horizontal="right" vertical="top" wrapText="1"/>
      <protection/>
    </xf>
    <xf numFmtId="174" fontId="3" fillId="34" borderId="10" xfId="62" applyNumberFormat="1" applyFont="1" applyFill="1" applyBorder="1" applyAlignment="1" applyProtection="1">
      <alignment horizontal="right" vertical="top" wrapText="1"/>
      <protection/>
    </xf>
    <xf numFmtId="175" fontId="3" fillId="34" borderId="10" xfId="62" applyNumberFormat="1" applyFont="1" applyFill="1" applyBorder="1" applyAlignment="1" applyProtection="1">
      <alignment horizontal="right" vertical="top" wrapText="1"/>
      <protection/>
    </xf>
    <xf numFmtId="0" fontId="4" fillId="34" borderId="10" xfId="33" applyFont="1" applyFill="1" applyBorder="1" applyAlignment="1">
      <alignment horizontal="left" vertical="top" wrapText="1"/>
      <protection/>
    </xf>
    <xf numFmtId="0" fontId="4" fillId="34" borderId="10" xfId="33" applyFont="1" applyFill="1" applyBorder="1" applyAlignment="1">
      <alignment horizontal="center" vertical="top"/>
      <protection/>
    </xf>
    <xf numFmtId="174" fontId="4" fillId="34" borderId="10" xfId="62" applyNumberFormat="1" applyFont="1" applyFill="1" applyBorder="1" applyAlignment="1" applyProtection="1">
      <alignment horizontal="right" vertical="top" wrapText="1"/>
      <protection/>
    </xf>
    <xf numFmtId="175" fontId="4" fillId="34" borderId="10" xfId="62" applyNumberFormat="1" applyFont="1" applyFill="1" applyBorder="1" applyAlignment="1" applyProtection="1">
      <alignment horizontal="right" vertical="top" wrapText="1"/>
      <protection/>
    </xf>
    <xf numFmtId="0" fontId="4" fillId="37" borderId="10" xfId="33" applyFont="1" applyFill="1" applyBorder="1" applyAlignment="1">
      <alignment horizontal="left" vertical="top" wrapText="1"/>
      <protection/>
    </xf>
    <xf numFmtId="0" fontId="4" fillId="37" borderId="10" xfId="33" applyFont="1" applyFill="1" applyBorder="1" applyAlignment="1">
      <alignment horizontal="center" vertical="top" wrapText="1"/>
      <protection/>
    </xf>
    <xf numFmtId="174" fontId="4" fillId="37" borderId="10" xfId="62" applyNumberFormat="1" applyFont="1" applyFill="1" applyBorder="1" applyAlignment="1" applyProtection="1">
      <alignment horizontal="right" vertical="top" wrapText="1"/>
      <protection/>
    </xf>
    <xf numFmtId="175" fontId="4" fillId="37" borderId="10" xfId="62" applyNumberFormat="1" applyFont="1" applyFill="1" applyBorder="1" applyAlignment="1" applyProtection="1">
      <alignment horizontal="right" vertical="top" wrapText="1"/>
      <protection/>
    </xf>
    <xf numFmtId="0" fontId="4" fillId="36" borderId="10" xfId="33" applyFont="1" applyFill="1" applyBorder="1" applyAlignment="1">
      <alignment horizontal="center" vertical="top" wrapText="1"/>
      <protection/>
    </xf>
    <xf numFmtId="0" fontId="3" fillId="36" borderId="10" xfId="33" applyFont="1" applyFill="1" applyBorder="1" applyAlignment="1">
      <alignment vertical="top"/>
      <protection/>
    </xf>
    <xf numFmtId="174" fontId="3" fillId="36" borderId="10" xfId="62" applyNumberFormat="1" applyFont="1" applyFill="1" applyBorder="1" applyAlignment="1" applyProtection="1">
      <alignment horizontal="right" vertical="top" wrapText="1"/>
      <protection/>
    </xf>
    <xf numFmtId="175" fontId="3" fillId="36" borderId="10" xfId="62" applyNumberFormat="1" applyFont="1" applyFill="1" applyBorder="1" applyAlignment="1" applyProtection="1">
      <alignment horizontal="right" vertical="top" wrapText="1"/>
      <protection/>
    </xf>
    <xf numFmtId="174" fontId="11" fillId="36" borderId="10" xfId="62" applyNumberFormat="1" applyFont="1" applyFill="1" applyBorder="1" applyAlignment="1" applyProtection="1">
      <alignment horizontal="right" vertical="top" wrapText="1"/>
      <protection/>
    </xf>
    <xf numFmtId="175" fontId="11" fillId="36" borderId="10" xfId="62" applyNumberFormat="1" applyFont="1" applyFill="1" applyBorder="1" applyAlignment="1" applyProtection="1">
      <alignment horizontal="right" vertical="top" wrapText="1"/>
      <protection/>
    </xf>
    <xf numFmtId="0" fontId="4" fillId="33" borderId="10" xfId="33" applyFont="1" applyFill="1" applyBorder="1" applyAlignment="1">
      <alignment horizontal="center"/>
      <protection/>
    </xf>
    <xf numFmtId="0" fontId="4" fillId="38" borderId="10" xfId="33" applyFont="1" applyFill="1" applyBorder="1" applyAlignment="1">
      <alignment horizontal="left" vertical="top" wrapText="1"/>
      <protection/>
    </xf>
    <xf numFmtId="0" fontId="4" fillId="38" borderId="10" xfId="33" applyFont="1" applyFill="1" applyBorder="1" applyAlignment="1">
      <alignment horizontal="center" vertical="top"/>
      <protection/>
    </xf>
    <xf numFmtId="0" fontId="13" fillId="36" borderId="10" xfId="33" applyFont="1" applyFill="1" applyBorder="1" applyAlignment="1">
      <alignment horizontal="center" vertical="top" wrapText="1"/>
      <protection/>
    </xf>
    <xf numFmtId="0" fontId="14" fillId="33" borderId="10" xfId="33" applyFont="1" applyFill="1" applyBorder="1" applyAlignment="1">
      <alignment horizontal="left" vertical="top" wrapText="1"/>
      <protection/>
    </xf>
    <xf numFmtId="174" fontId="15" fillId="0" borderId="10" xfId="62" applyNumberFormat="1" applyFont="1" applyFill="1" applyBorder="1" applyAlignment="1" applyProtection="1">
      <alignment horizontal="right" vertical="top" wrapText="1"/>
      <protection/>
    </xf>
    <xf numFmtId="174" fontId="15" fillId="33" borderId="10" xfId="62" applyNumberFormat="1" applyFont="1" applyFill="1" applyBorder="1" applyAlignment="1" applyProtection="1">
      <alignment horizontal="right" vertical="top" wrapText="1"/>
      <protection/>
    </xf>
    <xf numFmtId="175" fontId="15" fillId="33" borderId="10" xfId="62" applyNumberFormat="1" applyFont="1" applyFill="1" applyBorder="1" applyAlignment="1" applyProtection="1">
      <alignment horizontal="right" vertical="top" wrapText="1"/>
      <protection/>
    </xf>
    <xf numFmtId="0" fontId="16" fillId="34" borderId="10" xfId="33" applyFont="1" applyFill="1" applyBorder="1" applyAlignment="1">
      <alignment horizontal="left" vertical="top" wrapText="1"/>
      <protection/>
    </xf>
    <xf numFmtId="174" fontId="17" fillId="34" borderId="10" xfId="62" applyNumberFormat="1" applyFont="1" applyFill="1" applyBorder="1" applyAlignment="1" applyProtection="1">
      <alignment horizontal="right" vertical="top" wrapText="1"/>
      <protection/>
    </xf>
    <xf numFmtId="174" fontId="15" fillId="34" borderId="10" xfId="62" applyNumberFormat="1" applyFont="1" applyFill="1" applyBorder="1" applyAlignment="1" applyProtection="1">
      <alignment horizontal="right" vertical="top" wrapText="1"/>
      <protection/>
    </xf>
    <xf numFmtId="175" fontId="15" fillId="34" borderId="10" xfId="62" applyNumberFormat="1" applyFont="1" applyFill="1" applyBorder="1" applyAlignment="1" applyProtection="1">
      <alignment horizontal="right" vertical="top" wrapText="1"/>
      <protection/>
    </xf>
    <xf numFmtId="174" fontId="17" fillId="0" borderId="10" xfId="62" applyNumberFormat="1" applyFont="1" applyFill="1" applyBorder="1" applyAlignment="1" applyProtection="1">
      <alignment horizontal="right" vertical="top" wrapText="1"/>
      <protection/>
    </xf>
    <xf numFmtId="0" fontId="16" fillId="39" borderId="10" xfId="33" applyFont="1" applyFill="1" applyBorder="1" applyAlignment="1">
      <alignment horizontal="left" vertical="top" wrapText="1"/>
      <protection/>
    </xf>
    <xf numFmtId="174" fontId="17" fillId="39" borderId="10" xfId="62" applyNumberFormat="1" applyFont="1" applyFill="1" applyBorder="1" applyAlignment="1" applyProtection="1">
      <alignment horizontal="right" vertical="top" wrapText="1"/>
      <protection/>
    </xf>
    <xf numFmtId="174" fontId="15" fillId="39" borderId="10" xfId="62" applyNumberFormat="1" applyFont="1" applyFill="1" applyBorder="1" applyAlignment="1" applyProtection="1">
      <alignment horizontal="right" vertical="top" wrapText="1"/>
      <protection/>
    </xf>
    <xf numFmtId="175" fontId="15" fillId="39" borderId="10" xfId="62" applyNumberFormat="1" applyFont="1" applyFill="1" applyBorder="1" applyAlignment="1" applyProtection="1">
      <alignment horizontal="right" vertical="top" wrapText="1"/>
      <protection/>
    </xf>
    <xf numFmtId="0" fontId="1" fillId="0" borderId="0" xfId="33" applyAlignment="1">
      <alignment vertical="top" wrapText="1"/>
      <protection/>
    </xf>
    <xf numFmtId="0" fontId="9" fillId="0" borderId="0" xfId="33" applyFont="1" applyAlignment="1">
      <alignment vertical="top" wrapText="1"/>
      <protection/>
    </xf>
    <xf numFmtId="0" fontId="1" fillId="0" borderId="0" xfId="33" applyFont="1" applyAlignment="1">
      <alignment horizontal="right" vertical="top" wrapText="1"/>
      <protection/>
    </xf>
    <xf numFmtId="0" fontId="9" fillId="0" borderId="10" xfId="33" applyFont="1" applyBorder="1" applyAlignment="1">
      <alignment horizontal="center" vertical="top" wrapText="1"/>
      <protection/>
    </xf>
    <xf numFmtId="0" fontId="9" fillId="0" borderId="0" xfId="33" applyFont="1" applyAlignment="1">
      <alignment horizontal="center" vertical="top" wrapText="1"/>
      <protection/>
    </xf>
    <xf numFmtId="0" fontId="1" fillId="0" borderId="10" xfId="33" applyFont="1" applyBorder="1" applyAlignment="1">
      <alignment vertical="top" wrapText="1"/>
      <protection/>
    </xf>
    <xf numFmtId="174" fontId="1" fillId="0" borderId="10" xfId="62" applyNumberFormat="1" applyFont="1" applyFill="1" applyBorder="1" applyAlignment="1" applyProtection="1">
      <alignment vertical="top" wrapText="1"/>
      <protection/>
    </xf>
    <xf numFmtId="0" fontId="19" fillId="0" borderId="10" xfId="33" applyFont="1" applyBorder="1" applyAlignment="1">
      <alignment horizontal="left" vertical="top" wrapText="1" indent="1"/>
      <protection/>
    </xf>
    <xf numFmtId="174" fontId="19" fillId="0" borderId="10" xfId="62" applyNumberFormat="1" applyFont="1" applyFill="1" applyBorder="1" applyAlignment="1" applyProtection="1">
      <alignment vertical="top" wrapText="1"/>
      <protection/>
    </xf>
    <xf numFmtId="14" fontId="19" fillId="0" borderId="10" xfId="33" applyNumberFormat="1" applyFont="1" applyBorder="1" applyAlignment="1">
      <alignment vertical="top" wrapText="1"/>
      <protection/>
    </xf>
    <xf numFmtId="0" fontId="19" fillId="0" borderId="10" xfId="33" applyFont="1" applyBorder="1" applyAlignment="1">
      <alignment vertical="top" wrapText="1"/>
      <protection/>
    </xf>
    <xf numFmtId="0" fontId="9" fillId="0" borderId="10" xfId="33" applyFont="1" applyBorder="1" applyAlignment="1">
      <alignment vertical="top" wrapText="1"/>
      <protection/>
    </xf>
    <xf numFmtId="174" fontId="9" fillId="0" borderId="10" xfId="62" applyNumberFormat="1" applyFont="1" applyFill="1" applyBorder="1" applyAlignment="1" applyProtection="1">
      <alignment vertical="top" wrapText="1"/>
      <protection/>
    </xf>
    <xf numFmtId="0" fontId="1" fillId="0" borderId="10" xfId="33" applyBorder="1" applyAlignment="1">
      <alignment horizontal="left" vertical="top" wrapText="1" indent="1"/>
      <protection/>
    </xf>
    <xf numFmtId="0" fontId="20" fillId="0" borderId="10" xfId="33" applyFont="1" applyBorder="1" applyAlignment="1">
      <alignment vertical="top" wrapText="1"/>
      <protection/>
    </xf>
    <xf numFmtId="174" fontId="20" fillId="0" borderId="10" xfId="62" applyNumberFormat="1" applyFont="1" applyFill="1" applyBorder="1" applyAlignment="1" applyProtection="1">
      <alignment vertical="top" wrapText="1"/>
      <protection/>
    </xf>
    <xf numFmtId="0" fontId="20" fillId="0" borderId="0" xfId="33" applyFont="1" applyAlignment="1">
      <alignment vertical="top" wrapText="1"/>
      <protection/>
    </xf>
    <xf numFmtId="0" fontId="1" fillId="0" borderId="0" xfId="33" applyFont="1" applyAlignment="1">
      <alignment horizontal="center"/>
      <protection/>
    </xf>
    <xf numFmtId="0" fontId="1" fillId="0" borderId="13" xfId="33" applyBorder="1" applyAlignment="1">
      <alignment horizontal="center"/>
      <protection/>
    </xf>
    <xf numFmtId="0" fontId="21" fillId="0" borderId="10" xfId="33" applyFont="1" applyBorder="1" applyAlignment="1">
      <alignment vertical="top" wrapText="1"/>
      <protection/>
    </xf>
    <xf numFmtId="0" fontId="22" fillId="0" borderId="10" xfId="33" applyFont="1" applyBorder="1" applyAlignment="1">
      <alignment horizontal="center" vertical="top" wrapText="1"/>
      <protection/>
    </xf>
    <xf numFmtId="3" fontId="22" fillId="0" borderId="10" xfId="33" applyNumberFormat="1" applyFont="1" applyBorder="1" applyAlignment="1">
      <alignment horizontal="center" vertical="top" wrapText="1"/>
      <protection/>
    </xf>
    <xf numFmtId="14" fontId="22" fillId="0" borderId="10" xfId="33" applyNumberFormat="1" applyFont="1" applyBorder="1" applyAlignment="1">
      <alignment horizontal="center" vertical="top" wrapText="1"/>
      <protection/>
    </xf>
    <xf numFmtId="174" fontId="1" fillId="0" borderId="10" xfId="62" applyNumberFormat="1" applyFont="1" applyFill="1" applyBorder="1" applyAlignment="1" applyProtection="1">
      <alignment horizontal="center" vertical="top" wrapText="1"/>
      <protection/>
    </xf>
    <xf numFmtId="174" fontId="9" fillId="0" borderId="10" xfId="62" applyNumberFormat="1" applyFont="1" applyFill="1" applyBorder="1" applyAlignment="1" applyProtection="1">
      <alignment horizontal="center" vertical="top" wrapText="1"/>
      <protection/>
    </xf>
    <xf numFmtId="0" fontId="4" fillId="0" borderId="0" xfId="33" applyFont="1" applyBorder="1" applyAlignment="1">
      <alignment horizontal="left" vertical="top" wrapText="1"/>
      <protection/>
    </xf>
    <xf numFmtId="0" fontId="8" fillId="35" borderId="10" xfId="53" applyFont="1" applyFill="1" applyBorder="1" applyAlignment="1">
      <alignment horizontal="left" vertical="center" wrapText="1"/>
      <protection/>
    </xf>
    <xf numFmtId="0" fontId="8" fillId="35" borderId="10" xfId="53" applyFont="1" applyFill="1" applyBorder="1" applyAlignment="1">
      <alignment horizontal="center" vertical="center" wrapText="1"/>
      <protection/>
    </xf>
    <xf numFmtId="0" fontId="8" fillId="35" borderId="0" xfId="53" applyFont="1" applyFill="1" applyBorder="1" applyAlignment="1">
      <alignment horizontal="center" vertical="center" wrapText="1"/>
      <protection/>
    </xf>
    <xf numFmtId="0" fontId="3" fillId="0" borderId="0" xfId="33" applyFont="1" applyBorder="1" applyAlignment="1">
      <alignment horizontal="left"/>
      <protection/>
    </xf>
    <xf numFmtId="0" fontId="8" fillId="35" borderId="0" xfId="53" applyFont="1" applyFill="1" applyBorder="1" applyAlignment="1">
      <alignment horizontal="center" vertical="center"/>
      <protection/>
    </xf>
    <xf numFmtId="0" fontId="4" fillId="33" borderId="10" xfId="33" applyFont="1" applyFill="1" applyBorder="1" applyAlignment="1">
      <alignment horizontal="center" vertical="top"/>
      <protection/>
    </xf>
    <xf numFmtId="0" fontId="5" fillId="0" borderId="10" xfId="33" applyFont="1" applyBorder="1" applyAlignment="1">
      <alignment horizontal="center" vertical="top" wrapText="1"/>
      <protection/>
    </xf>
    <xf numFmtId="0" fontId="4" fillId="33" borderId="11" xfId="33" applyFont="1" applyFill="1" applyBorder="1" applyAlignment="1">
      <alignment horizontal="center" vertical="top" wrapText="1"/>
      <protection/>
    </xf>
    <xf numFmtId="0" fontId="7" fillId="35" borderId="0" xfId="53" applyFont="1" applyFill="1" applyBorder="1" applyAlignment="1">
      <alignment horizontal="left"/>
      <protection/>
    </xf>
    <xf numFmtId="0" fontId="4" fillId="0" borderId="0" xfId="54" applyFont="1" applyBorder="1" applyAlignment="1">
      <alignment horizontal="center" vertical="top" wrapText="1"/>
      <protection/>
    </xf>
    <xf numFmtId="0" fontId="4" fillId="0" borderId="13" xfId="54" applyFont="1" applyBorder="1" applyAlignment="1">
      <alignment horizontal="center" vertical="top" wrapText="1"/>
      <protection/>
    </xf>
    <xf numFmtId="0" fontId="3" fillId="35" borderId="14" xfId="54" applyFont="1" applyFill="1" applyBorder="1" applyAlignment="1">
      <alignment horizontal="center" vertical="top" wrapText="1"/>
      <protection/>
    </xf>
    <xf numFmtId="0" fontId="3" fillId="0" borderId="13" xfId="33" applyFont="1" applyBorder="1" applyAlignment="1">
      <alignment horizontal="right"/>
      <protection/>
    </xf>
    <xf numFmtId="0" fontId="9" fillId="0" borderId="0" xfId="33" applyFont="1" applyBorder="1" applyAlignment="1">
      <alignment horizontal="justify" vertical="top" wrapText="1"/>
      <protection/>
    </xf>
    <xf numFmtId="0" fontId="4" fillId="35" borderId="10" xfId="53" applyFont="1" applyFill="1" applyBorder="1" applyAlignment="1">
      <alignment horizontal="center" vertical="top" wrapText="1"/>
      <protection/>
    </xf>
    <xf numFmtId="49" fontId="6" fillId="0" borderId="0" xfId="54" applyNumberFormat="1" applyFont="1" applyBorder="1" applyAlignment="1">
      <alignment horizontal="left" vertical="top" wrapText="1"/>
      <protection/>
    </xf>
    <xf numFmtId="0" fontId="3" fillId="0" borderId="0" xfId="33" applyFont="1" applyBorder="1" applyAlignment="1">
      <alignment horizontal="left" vertical="top"/>
      <protection/>
    </xf>
    <xf numFmtId="0" fontId="3" fillId="0" borderId="0" xfId="54" applyFont="1" applyBorder="1" applyAlignment="1">
      <alignment horizontal="center" vertical="top" wrapText="1"/>
      <protection/>
    </xf>
    <xf numFmtId="0" fontId="3" fillId="0" borderId="0" xfId="54" applyFont="1" applyBorder="1" applyAlignment="1">
      <alignment horizontal="left" wrapText="1"/>
      <protection/>
    </xf>
    <xf numFmtId="49" fontId="3" fillId="33" borderId="10" xfId="54" applyNumberFormat="1" applyFont="1" applyFill="1" applyBorder="1" applyAlignment="1">
      <alignment horizontal="center" vertical="top" wrapText="1"/>
      <protection/>
    </xf>
    <xf numFmtId="49" fontId="4" fillId="35" borderId="10" xfId="54" applyNumberFormat="1" applyFont="1" applyFill="1" applyBorder="1" applyAlignment="1">
      <alignment horizontal="center" vertical="top" wrapText="1"/>
      <protection/>
    </xf>
    <xf numFmtId="0" fontId="4" fillId="35" borderId="10" xfId="54" applyFont="1" applyFill="1" applyBorder="1" applyAlignment="1">
      <alignment horizontal="center" vertical="top" wrapText="1"/>
      <protection/>
    </xf>
    <xf numFmtId="0" fontId="3" fillId="0" borderId="15" xfId="54" applyFont="1" applyBorder="1" applyAlignment="1">
      <alignment horizontal="center" vertical="top" wrapText="1"/>
      <protection/>
    </xf>
    <xf numFmtId="0" fontId="3" fillId="0" borderId="0" xfId="33" applyFont="1" applyBorder="1" applyAlignment="1">
      <alignment horizontal="right"/>
      <protection/>
    </xf>
    <xf numFmtId="14" fontId="10" fillId="36" borderId="10" xfId="33" applyNumberFormat="1" applyFont="1" applyFill="1" applyBorder="1" applyAlignment="1">
      <alignment horizontal="center" vertical="top" wrapText="1"/>
      <protection/>
    </xf>
    <xf numFmtId="0" fontId="10" fillId="36" borderId="10" xfId="33" applyFont="1" applyFill="1" applyBorder="1" applyAlignment="1">
      <alignment horizontal="center" vertical="top" wrapText="1"/>
      <protection/>
    </xf>
    <xf numFmtId="0" fontId="12" fillId="36" borderId="10" xfId="33" applyFont="1" applyFill="1" applyBorder="1" applyAlignment="1">
      <alignment horizontal="center" vertical="top" wrapText="1"/>
      <protection/>
    </xf>
    <xf numFmtId="0" fontId="12" fillId="36" borderId="10" xfId="33" applyFont="1" applyFill="1" applyBorder="1" applyAlignment="1">
      <alignment horizontal="center" vertical="top"/>
      <protection/>
    </xf>
    <xf numFmtId="0" fontId="1" fillId="0" borderId="10" xfId="33" applyBorder="1" applyAlignment="1">
      <alignment horizontal="center" vertical="top" wrapText="1"/>
      <protection/>
    </xf>
    <xf numFmtId="0" fontId="19" fillId="0" borderId="10" xfId="33" applyFont="1" applyBorder="1" applyAlignment="1">
      <alignment horizontal="center" vertical="top" wrapText="1"/>
      <protection/>
    </xf>
    <xf numFmtId="0" fontId="20" fillId="0" borderId="10" xfId="33" applyFont="1" applyBorder="1" applyAlignment="1">
      <alignment horizontal="center" vertical="top" wrapText="1"/>
      <protection/>
    </xf>
    <xf numFmtId="0" fontId="9" fillId="0" borderId="10" xfId="33" applyFont="1" applyBorder="1" applyAlignment="1">
      <alignment horizontal="center" vertical="top" wrapText="1"/>
      <protection/>
    </xf>
    <xf numFmtId="0" fontId="9" fillId="0" borderId="13" xfId="33" applyFont="1" applyBorder="1" applyAlignment="1">
      <alignment horizontal="left" vertical="top" wrapText="1"/>
      <protection/>
    </xf>
    <xf numFmtId="0" fontId="9" fillId="0" borderId="0" xfId="33" applyFont="1" applyBorder="1" applyAlignment="1">
      <alignment horizontal="center" vertical="top" wrapText="1"/>
      <protection/>
    </xf>
    <xf numFmtId="0" fontId="9" fillId="0" borderId="0" xfId="33" applyFont="1" applyBorder="1" applyAlignment="1">
      <alignment horizontal="center"/>
      <protection/>
    </xf>
    <xf numFmtId="0" fontId="1" fillId="0" borderId="13" xfId="33" applyFont="1" applyBorder="1" applyAlignment="1">
      <alignment horizontal="center"/>
      <protection/>
    </xf>
    <xf numFmtId="0" fontId="1" fillId="0" borderId="15" xfId="33" applyFont="1" applyBorder="1" applyAlignment="1">
      <alignment horizontal="center"/>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FAADC"/>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BFBFB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W57"/>
  <sheetViews>
    <sheetView tabSelected="1" view="pageBreakPreview" zoomScale="77" zoomScaleSheetLayoutView="77" zoomScalePageLayoutView="0" workbookViewId="0" topLeftCell="A1">
      <selection activeCell="M6" sqref="M6:N6"/>
    </sheetView>
  </sheetViews>
  <sheetFormatPr defaultColWidth="9.140625" defaultRowHeight="12.75"/>
  <cols>
    <col min="1" max="1" width="3.7109375" style="1" customWidth="1"/>
    <col min="2" max="2" width="30.00390625" style="1" customWidth="1"/>
    <col min="3" max="3" width="12.57421875" style="1" customWidth="1"/>
    <col min="4" max="4" width="10.28125" style="1" customWidth="1"/>
    <col min="5" max="5" width="16.28125" style="1" customWidth="1"/>
    <col min="6" max="6" width="9.00390625" style="1" customWidth="1"/>
    <col min="7" max="7" width="13.28125" style="1" customWidth="1"/>
    <col min="8" max="8" width="13.8515625" style="1" customWidth="1"/>
    <col min="9" max="9" width="5.28125" style="1" customWidth="1"/>
    <col min="10" max="10" width="35.421875" style="1" customWidth="1"/>
    <col min="11" max="11" width="11.57421875" style="1" customWidth="1"/>
    <col min="12" max="12" width="10.140625" style="1" customWidth="1"/>
    <col min="13" max="13" width="12.8515625" style="1" customWidth="1"/>
    <col min="14" max="14" width="11.421875" style="1" customWidth="1"/>
    <col min="15" max="15" width="10.7109375" style="1" customWidth="1"/>
    <col min="16" max="18" width="9.140625" style="1" customWidth="1"/>
    <col min="19" max="23" width="9.140625" style="2" customWidth="1"/>
    <col min="24" max="16384" width="9.140625" style="1" customWidth="1"/>
  </cols>
  <sheetData>
    <row r="1" ht="15">
      <c r="P1" s="3" t="s">
        <v>0</v>
      </c>
    </row>
    <row r="3" spans="1:16" ht="15" customHeight="1">
      <c r="A3" s="157" t="s">
        <v>1</v>
      </c>
      <c r="B3" s="157"/>
      <c r="C3" s="157"/>
      <c r="D3" s="157"/>
      <c r="E3" s="157"/>
      <c r="F3" s="157"/>
      <c r="G3" s="157"/>
      <c r="H3" s="157"/>
      <c r="I3" s="157"/>
      <c r="J3" s="157"/>
      <c r="K3" s="157"/>
      <c r="L3" s="157"/>
      <c r="M3" s="157"/>
      <c r="N3" s="157"/>
      <c r="O3" s="157"/>
      <c r="P3" s="157"/>
    </row>
    <row r="4" spans="1:16" ht="15" customHeight="1">
      <c r="A4" s="4"/>
      <c r="B4" s="4"/>
      <c r="C4" s="4"/>
      <c r="D4" s="4"/>
      <c r="E4" s="158"/>
      <c r="F4" s="158"/>
      <c r="G4" s="158"/>
      <c r="H4" s="158"/>
      <c r="I4" s="158"/>
      <c r="J4" s="158"/>
      <c r="K4" s="4"/>
      <c r="L4" s="4"/>
      <c r="M4" s="4"/>
      <c r="N4" s="4"/>
      <c r="O4" s="4"/>
      <c r="P4" s="4"/>
    </row>
    <row r="5" spans="1:16" ht="24.75" customHeight="1">
      <c r="A5" s="5"/>
      <c r="B5" s="6"/>
      <c r="C5" s="6"/>
      <c r="D5" s="6"/>
      <c r="E5" s="159" t="s">
        <v>2</v>
      </c>
      <c r="F5" s="159"/>
      <c r="G5" s="159"/>
      <c r="H5" s="159"/>
      <c r="I5" s="159"/>
      <c r="J5" s="159"/>
      <c r="K5" s="6"/>
      <c r="L5" s="6"/>
      <c r="M5" s="160"/>
      <c r="N5" s="160"/>
      <c r="O5" s="160" t="s">
        <v>3</v>
      </c>
      <c r="P5" s="160"/>
    </row>
    <row r="6" spans="1:23" s="9" customFormat="1" ht="75" customHeight="1">
      <c r="A6" s="153"/>
      <c r="B6" s="153" t="s">
        <v>4</v>
      </c>
      <c r="C6" s="154" t="s">
        <v>263</v>
      </c>
      <c r="D6" s="154"/>
      <c r="E6" s="154" t="s">
        <v>264</v>
      </c>
      <c r="F6" s="154"/>
      <c r="G6" s="155" t="s">
        <v>5</v>
      </c>
      <c r="H6" s="155"/>
      <c r="I6" s="153"/>
      <c r="J6" s="153" t="s">
        <v>6</v>
      </c>
      <c r="K6" s="154" t="s">
        <v>263</v>
      </c>
      <c r="L6" s="154"/>
      <c r="M6" s="154" t="s">
        <v>264</v>
      </c>
      <c r="N6" s="154"/>
      <c r="O6" s="155" t="s">
        <v>5</v>
      </c>
      <c r="P6" s="155"/>
      <c r="S6" s="10"/>
      <c r="T6" s="10"/>
      <c r="U6" s="10"/>
      <c r="V6" s="10"/>
      <c r="W6" s="10"/>
    </row>
    <row r="7" spans="1:23" s="9" customFormat="1" ht="14.25">
      <c r="A7" s="153"/>
      <c r="B7" s="153"/>
      <c r="C7" s="8" t="s">
        <v>7</v>
      </c>
      <c r="D7" s="8" t="s">
        <v>8</v>
      </c>
      <c r="E7" s="8" t="s">
        <v>7</v>
      </c>
      <c r="F7" s="8" t="s">
        <v>8</v>
      </c>
      <c r="G7" s="11" t="s">
        <v>7</v>
      </c>
      <c r="H7" s="11" t="s">
        <v>9</v>
      </c>
      <c r="I7" s="153"/>
      <c r="J7" s="153"/>
      <c r="K7" s="8" t="s">
        <v>7</v>
      </c>
      <c r="L7" s="8" t="s">
        <v>8</v>
      </c>
      <c r="M7" s="8" t="s">
        <v>7</v>
      </c>
      <c r="N7" s="8" t="s">
        <v>8</v>
      </c>
      <c r="O7" s="11" t="s">
        <v>7</v>
      </c>
      <c r="P7" s="11" t="s">
        <v>9</v>
      </c>
      <c r="S7" s="10"/>
      <c r="T7" s="10"/>
      <c r="U7" s="10"/>
      <c r="V7" s="10"/>
      <c r="W7" s="10"/>
    </row>
    <row r="8" spans="1:23" s="20" customFormat="1" ht="17.25" customHeight="1">
      <c r="A8" s="12">
        <v>1</v>
      </c>
      <c r="B8" s="13" t="s">
        <v>10</v>
      </c>
      <c r="C8" s="14">
        <f>SUM(C9:C11)</f>
        <v>655</v>
      </c>
      <c r="D8" s="15" t="e">
        <f>#N/A</f>
        <v>#N/A</v>
      </c>
      <c r="E8" s="14">
        <f>SUM(E9:E11)</f>
        <v>2748</v>
      </c>
      <c r="F8" s="15" t="e">
        <f>#N/A</f>
        <v>#N/A</v>
      </c>
      <c r="G8" s="16">
        <f>E8-C8</f>
        <v>2093</v>
      </c>
      <c r="H8" s="17" t="e">
        <f>#N/A</f>
        <v>#N/A</v>
      </c>
      <c r="I8" s="18">
        <v>5</v>
      </c>
      <c r="J8" s="14" t="s">
        <v>11</v>
      </c>
      <c r="K8" s="14">
        <f>SUM(K9:K10)</f>
        <v>21284</v>
      </c>
      <c r="L8" s="15" t="e">
        <f>#N/A</f>
        <v>#N/A</v>
      </c>
      <c r="M8" s="19">
        <f>SUM(M9:M10)</f>
        <v>20408</v>
      </c>
      <c r="N8" s="15" t="e">
        <f>#N/A</f>
        <v>#N/A</v>
      </c>
      <c r="O8" s="16">
        <f>M8-K8</f>
        <v>-876</v>
      </c>
      <c r="P8" s="17" t="e">
        <f>#N/A</f>
        <v>#N/A</v>
      </c>
      <c r="S8" s="21"/>
      <c r="T8" s="21"/>
      <c r="U8" s="21"/>
      <c r="V8" s="21"/>
      <c r="W8" s="21"/>
    </row>
    <row r="9" spans="1:23" s="20" customFormat="1" ht="15">
      <c r="A9" s="22"/>
      <c r="B9" s="23" t="s">
        <v>12</v>
      </c>
      <c r="C9" s="24">
        <v>335</v>
      </c>
      <c r="D9" s="25" t="e">
        <f>#N/A</f>
        <v>#N/A</v>
      </c>
      <c r="E9" s="24">
        <v>2122</v>
      </c>
      <c r="F9" s="25" t="e">
        <f>#N/A</f>
        <v>#N/A</v>
      </c>
      <c r="G9" s="26">
        <f>E9-C9</f>
        <v>1787</v>
      </c>
      <c r="H9" s="27" t="e">
        <f aca="true" t="shared" si="0" ref="H9:H27">#N/A</f>
        <v>#N/A</v>
      </c>
      <c r="I9" s="28"/>
      <c r="J9" s="29" t="s">
        <v>13</v>
      </c>
      <c r="K9" s="30">
        <v>21284</v>
      </c>
      <c r="L9" s="25" t="e">
        <f>#N/A</f>
        <v>#N/A</v>
      </c>
      <c r="M9" s="31">
        <v>20408</v>
      </c>
      <c r="N9" s="25" t="e">
        <f>#N/A</f>
        <v>#N/A</v>
      </c>
      <c r="O9" s="26">
        <f>M9-K9</f>
        <v>-876</v>
      </c>
      <c r="P9" s="27" t="e">
        <f aca="true" t="shared" si="1" ref="P9:P27">#N/A</f>
        <v>#N/A</v>
      </c>
      <c r="S9" s="21"/>
      <c r="T9" s="21"/>
      <c r="U9" s="21"/>
      <c r="V9" s="21"/>
      <c r="W9" s="21"/>
    </row>
    <row r="10" spans="1:23" s="20" customFormat="1" ht="15">
      <c r="A10" s="22"/>
      <c r="B10" s="23" t="s">
        <v>14</v>
      </c>
      <c r="C10" s="24">
        <v>320</v>
      </c>
      <c r="D10" s="25" t="e">
        <f>#N/A</f>
        <v>#N/A</v>
      </c>
      <c r="E10" s="24">
        <v>626</v>
      </c>
      <c r="F10" s="25" t="e">
        <f>#N/A</f>
        <v>#N/A</v>
      </c>
      <c r="G10" s="26">
        <f aca="true" t="shared" si="2" ref="G10:G28">E10-C10</f>
        <v>306</v>
      </c>
      <c r="H10" s="27" t="e">
        <f t="shared" si="0"/>
        <v>#N/A</v>
      </c>
      <c r="I10" s="28"/>
      <c r="J10" s="29" t="s">
        <v>15</v>
      </c>
      <c r="K10" s="30"/>
      <c r="L10" s="25" t="e">
        <f>#N/A</f>
        <v>#N/A</v>
      </c>
      <c r="M10" s="31"/>
      <c r="N10" s="25" t="e">
        <f>#N/A</f>
        <v>#N/A</v>
      </c>
      <c r="O10" s="26">
        <f>M10-K10</f>
        <v>0</v>
      </c>
      <c r="P10" s="27" t="e">
        <f t="shared" si="1"/>
        <v>#N/A</v>
      </c>
      <c r="S10" s="21"/>
      <c r="T10" s="21"/>
      <c r="U10" s="21"/>
      <c r="V10" s="21"/>
      <c r="W10" s="21"/>
    </row>
    <row r="11" spans="1:23" s="20" customFormat="1" ht="15">
      <c r="A11" s="22"/>
      <c r="B11" s="23" t="s">
        <v>16</v>
      </c>
      <c r="C11" s="30">
        <v>0</v>
      </c>
      <c r="D11" s="25" t="e">
        <f>#N/A</f>
        <v>#N/A</v>
      </c>
      <c r="E11" s="24"/>
      <c r="F11" s="25" t="e">
        <f>#N/A</f>
        <v>#N/A</v>
      </c>
      <c r="G11" s="26">
        <f>E11-C11</f>
        <v>0</v>
      </c>
      <c r="H11" s="27" t="e">
        <f t="shared" si="0"/>
        <v>#N/A</v>
      </c>
      <c r="I11" s="28"/>
      <c r="J11" s="29"/>
      <c r="K11" s="30"/>
      <c r="L11" s="25" t="e">
        <f>#N/A</f>
        <v>#N/A</v>
      </c>
      <c r="M11" s="31"/>
      <c r="N11" s="25" t="e">
        <f>#N/A</f>
        <v>#N/A</v>
      </c>
      <c r="O11" s="26"/>
      <c r="P11" s="27" t="e">
        <f t="shared" si="1"/>
        <v>#N/A</v>
      </c>
      <c r="S11" s="21"/>
      <c r="T11" s="21"/>
      <c r="U11" s="21"/>
      <c r="V11" s="21"/>
      <c r="W11" s="21"/>
    </row>
    <row r="12" spans="1:23" s="32" customFormat="1" ht="14.25" customHeight="1">
      <c r="A12" s="12">
        <v>2</v>
      </c>
      <c r="B12" s="13" t="s">
        <v>17</v>
      </c>
      <c r="C12" s="14">
        <f>SUM(C13:C15)</f>
        <v>14526</v>
      </c>
      <c r="D12" s="15" t="e">
        <f>#N/A</f>
        <v>#N/A</v>
      </c>
      <c r="E12" s="14">
        <f>SUM(E13:E15)</f>
        <v>10403</v>
      </c>
      <c r="F12" s="15" t="e">
        <f>#N/A</f>
        <v>#N/A</v>
      </c>
      <c r="G12" s="16">
        <f t="shared" si="2"/>
        <v>-4123</v>
      </c>
      <c r="H12" s="17" t="e">
        <f t="shared" si="0"/>
        <v>#N/A</v>
      </c>
      <c r="I12" s="18">
        <v>6</v>
      </c>
      <c r="J12" s="14" t="s">
        <v>18</v>
      </c>
      <c r="K12" s="14">
        <f>SUM(K13:K14)</f>
        <v>0</v>
      </c>
      <c r="L12" s="15" t="e">
        <f>#N/A</f>
        <v>#N/A</v>
      </c>
      <c r="M12" s="19">
        <f>SUM(M13:M14)</f>
        <v>0</v>
      </c>
      <c r="N12" s="15" t="e">
        <f>#N/A</f>
        <v>#N/A</v>
      </c>
      <c r="O12" s="16">
        <f aca="true" t="shared" si="3" ref="O12:O28">M12-K12</f>
        <v>0</v>
      </c>
      <c r="P12" s="17" t="e">
        <f t="shared" si="1"/>
        <v>#N/A</v>
      </c>
      <c r="S12" s="33"/>
      <c r="T12" s="33"/>
      <c r="U12" s="33"/>
      <c r="V12" s="33"/>
      <c r="W12" s="33"/>
    </row>
    <row r="13" spans="1:23" s="20" customFormat="1" ht="15">
      <c r="A13" s="22"/>
      <c r="B13" s="23" t="s">
        <v>19</v>
      </c>
      <c r="C13" s="24"/>
      <c r="D13" s="25" t="e">
        <f>#N/A</f>
        <v>#N/A</v>
      </c>
      <c r="E13" s="24"/>
      <c r="F13" s="25" t="e">
        <f>#N/A</f>
        <v>#N/A</v>
      </c>
      <c r="G13" s="26">
        <f t="shared" si="2"/>
        <v>0</v>
      </c>
      <c r="H13" s="27" t="e">
        <f t="shared" si="0"/>
        <v>#N/A</v>
      </c>
      <c r="I13" s="28"/>
      <c r="J13" s="29" t="s">
        <v>13</v>
      </c>
      <c r="K13" s="30"/>
      <c r="L13" s="25" t="e">
        <f>#N/A</f>
        <v>#N/A</v>
      </c>
      <c r="M13" s="31"/>
      <c r="N13" s="25" t="e">
        <f>#N/A</f>
        <v>#N/A</v>
      </c>
      <c r="O13" s="26">
        <f t="shared" si="3"/>
        <v>0</v>
      </c>
      <c r="P13" s="27" t="e">
        <f t="shared" si="1"/>
        <v>#N/A</v>
      </c>
      <c r="S13" s="21"/>
      <c r="T13" s="21"/>
      <c r="U13" s="21"/>
      <c r="V13" s="21"/>
      <c r="W13" s="21"/>
    </row>
    <row r="14" spans="1:23" s="20" customFormat="1" ht="15">
      <c r="A14" s="22"/>
      <c r="B14" s="23" t="s">
        <v>20</v>
      </c>
      <c r="C14" s="24">
        <v>6474</v>
      </c>
      <c r="D14" s="25" t="e">
        <f>#N/A</f>
        <v>#N/A</v>
      </c>
      <c r="E14" s="24">
        <v>8326</v>
      </c>
      <c r="F14" s="25" t="e">
        <f>#N/A</f>
        <v>#N/A</v>
      </c>
      <c r="G14" s="26">
        <f t="shared" si="2"/>
        <v>1852</v>
      </c>
      <c r="H14" s="27" t="e">
        <f t="shared" si="0"/>
        <v>#N/A</v>
      </c>
      <c r="I14" s="28"/>
      <c r="J14" s="29" t="s">
        <v>15</v>
      </c>
      <c r="K14" s="30"/>
      <c r="L14" s="25" t="e">
        <f>#N/A</f>
        <v>#N/A</v>
      </c>
      <c r="M14" s="31"/>
      <c r="N14" s="25" t="e">
        <f>#N/A</f>
        <v>#N/A</v>
      </c>
      <c r="O14" s="26">
        <f t="shared" si="3"/>
        <v>0</v>
      </c>
      <c r="P14" s="27" t="e">
        <f t="shared" si="1"/>
        <v>#N/A</v>
      </c>
      <c r="S14" s="21"/>
      <c r="T14" s="21"/>
      <c r="U14" s="21"/>
      <c r="V14" s="21"/>
      <c r="W14" s="21"/>
    </row>
    <row r="15" spans="1:23" s="20" customFormat="1" ht="15">
      <c r="A15" s="22"/>
      <c r="B15" s="23" t="s">
        <v>21</v>
      </c>
      <c r="C15" s="30">
        <v>8052</v>
      </c>
      <c r="D15" s="25" t="e">
        <f>#N/A</f>
        <v>#N/A</v>
      </c>
      <c r="E15" s="30">
        <v>2077</v>
      </c>
      <c r="F15" s="25" t="e">
        <f>#N/A</f>
        <v>#N/A</v>
      </c>
      <c r="G15" s="26">
        <f t="shared" si="2"/>
        <v>-5975</v>
      </c>
      <c r="H15" s="27" t="e">
        <f t="shared" si="0"/>
        <v>#N/A</v>
      </c>
      <c r="I15" s="28"/>
      <c r="J15" s="34"/>
      <c r="K15" s="30"/>
      <c r="L15" s="25" t="e">
        <f>#N/A</f>
        <v>#N/A</v>
      </c>
      <c r="M15" s="31"/>
      <c r="N15" s="25" t="e">
        <f>#N/A</f>
        <v>#N/A</v>
      </c>
      <c r="O15" s="26"/>
      <c r="P15" s="27" t="e">
        <f t="shared" si="1"/>
        <v>#N/A</v>
      </c>
      <c r="S15" s="21"/>
      <c r="T15" s="21"/>
      <c r="U15" s="21"/>
      <c r="V15" s="21"/>
      <c r="W15" s="21"/>
    </row>
    <row r="16" spans="1:23" s="32" customFormat="1" ht="14.25" customHeight="1">
      <c r="A16" s="12">
        <v>3</v>
      </c>
      <c r="B16" s="13" t="s">
        <v>22</v>
      </c>
      <c r="C16" s="14">
        <f>SUM(C17:C18)</f>
        <v>5915</v>
      </c>
      <c r="D16" s="15" t="e">
        <f>#N/A</f>
        <v>#N/A</v>
      </c>
      <c r="E16" s="14">
        <f>SUM(E17:E18)</f>
        <v>59674</v>
      </c>
      <c r="F16" s="15" t="e">
        <f>#N/A</f>
        <v>#N/A</v>
      </c>
      <c r="G16" s="16">
        <f t="shared" si="2"/>
        <v>53759</v>
      </c>
      <c r="H16" s="17" t="e">
        <f t="shared" si="0"/>
        <v>#N/A</v>
      </c>
      <c r="I16" s="18">
        <v>7</v>
      </c>
      <c r="J16" s="14" t="s">
        <v>23</v>
      </c>
      <c r="K16" s="14">
        <f>SUM(K17:K22)</f>
        <v>10931</v>
      </c>
      <c r="L16" s="15" t="e">
        <f>#N/A</f>
        <v>#N/A</v>
      </c>
      <c r="M16" s="19">
        <f>SUM(M17:M22)</f>
        <v>8472</v>
      </c>
      <c r="N16" s="15" t="e">
        <f>#N/A</f>
        <v>#N/A</v>
      </c>
      <c r="O16" s="16">
        <f t="shared" si="3"/>
        <v>-2459</v>
      </c>
      <c r="P16" s="17" t="e">
        <f t="shared" si="1"/>
        <v>#N/A</v>
      </c>
      <c r="S16" s="33"/>
      <c r="T16" s="33"/>
      <c r="U16" s="33"/>
      <c r="V16" s="33"/>
      <c r="W16" s="33"/>
    </row>
    <row r="17" spans="1:23" s="20" customFormat="1" ht="16.5" customHeight="1">
      <c r="A17" s="22"/>
      <c r="B17" s="23" t="s">
        <v>24</v>
      </c>
      <c r="C17" s="24">
        <v>3724</v>
      </c>
      <c r="D17" s="25" t="e">
        <f>#N/A</f>
        <v>#N/A</v>
      </c>
      <c r="E17" s="24">
        <v>1571</v>
      </c>
      <c r="F17" s="25" t="e">
        <f>#N/A</f>
        <v>#N/A</v>
      </c>
      <c r="G17" s="26">
        <f t="shared" si="2"/>
        <v>-2153</v>
      </c>
      <c r="H17" s="27" t="e">
        <f t="shared" si="0"/>
        <v>#N/A</v>
      </c>
      <c r="I17" s="28"/>
      <c r="J17" s="29" t="s">
        <v>25</v>
      </c>
      <c r="K17" s="30">
        <v>8107</v>
      </c>
      <c r="L17" s="25" t="e">
        <f>#N/A</f>
        <v>#N/A</v>
      </c>
      <c r="M17" s="31">
        <v>6292</v>
      </c>
      <c r="N17" s="25" t="e">
        <f>#N/A</f>
        <v>#N/A</v>
      </c>
      <c r="O17" s="26">
        <f t="shared" si="3"/>
        <v>-1815</v>
      </c>
      <c r="P17" s="27" t="e">
        <f t="shared" si="1"/>
        <v>#N/A</v>
      </c>
      <c r="S17" s="21"/>
      <c r="T17" s="21"/>
      <c r="U17" s="21"/>
      <c r="V17" s="21"/>
      <c r="W17" s="21"/>
    </row>
    <row r="18" spans="1:23" s="20" customFormat="1" ht="30">
      <c r="A18" s="22"/>
      <c r="B18" s="23" t="s">
        <v>26</v>
      </c>
      <c r="C18" s="30">
        <v>2191</v>
      </c>
      <c r="D18" s="25" t="e">
        <f>#N/A</f>
        <v>#N/A</v>
      </c>
      <c r="E18" s="24">
        <v>58103</v>
      </c>
      <c r="F18" s="25" t="e">
        <f>#N/A</f>
        <v>#N/A</v>
      </c>
      <c r="G18" s="26">
        <f t="shared" si="2"/>
        <v>55912</v>
      </c>
      <c r="H18" s="27" t="e">
        <f t="shared" si="0"/>
        <v>#N/A</v>
      </c>
      <c r="I18" s="28"/>
      <c r="J18" s="29" t="s">
        <v>27</v>
      </c>
      <c r="K18" s="30"/>
      <c r="L18" s="25" t="e">
        <f>#N/A</f>
        <v>#N/A</v>
      </c>
      <c r="M18" s="31"/>
      <c r="N18" s="25" t="e">
        <f>#N/A</f>
        <v>#N/A</v>
      </c>
      <c r="O18" s="26">
        <f t="shared" si="3"/>
        <v>0</v>
      </c>
      <c r="P18" s="27" t="e">
        <f t="shared" si="1"/>
        <v>#N/A</v>
      </c>
      <c r="S18" s="21"/>
      <c r="T18" s="21"/>
      <c r="U18" s="21"/>
      <c r="V18" s="21"/>
      <c r="W18" s="21"/>
    </row>
    <row r="19" spans="1:23" s="20" customFormat="1" ht="16.5" customHeight="1">
      <c r="A19" s="22"/>
      <c r="B19" s="23"/>
      <c r="C19" s="30"/>
      <c r="D19" s="25" t="e">
        <f>#N/A</f>
        <v>#N/A</v>
      </c>
      <c r="E19" s="30"/>
      <c r="F19" s="25" t="e">
        <f>#N/A</f>
        <v>#N/A</v>
      </c>
      <c r="G19" s="26"/>
      <c r="H19" s="27" t="e">
        <f t="shared" si="0"/>
        <v>#N/A</v>
      </c>
      <c r="I19" s="28"/>
      <c r="J19" s="29" t="s">
        <v>28</v>
      </c>
      <c r="K19" s="30">
        <v>2622</v>
      </c>
      <c r="L19" s="25" t="e">
        <f>#N/A</f>
        <v>#N/A</v>
      </c>
      <c r="M19" s="31">
        <v>1243</v>
      </c>
      <c r="N19" s="25" t="e">
        <f>#N/A</f>
        <v>#N/A</v>
      </c>
      <c r="O19" s="26">
        <f t="shared" si="3"/>
        <v>-1379</v>
      </c>
      <c r="P19" s="27" t="e">
        <f t="shared" si="1"/>
        <v>#N/A</v>
      </c>
      <c r="S19" s="21"/>
      <c r="T19" s="21"/>
      <c r="U19" s="21"/>
      <c r="V19" s="21"/>
      <c r="W19" s="21"/>
    </row>
    <row r="20" spans="1:23" s="20" customFormat="1" ht="15">
      <c r="A20" s="22"/>
      <c r="B20" s="35"/>
      <c r="C20" s="30"/>
      <c r="D20" s="25" t="e">
        <f>#N/A</f>
        <v>#N/A</v>
      </c>
      <c r="E20" s="30"/>
      <c r="F20" s="25" t="e">
        <f>#N/A</f>
        <v>#N/A</v>
      </c>
      <c r="G20" s="26"/>
      <c r="H20" s="27" t="e">
        <f t="shared" si="0"/>
        <v>#N/A</v>
      </c>
      <c r="I20" s="28"/>
      <c r="J20" s="29" t="s">
        <v>29</v>
      </c>
      <c r="K20" s="30">
        <v>202</v>
      </c>
      <c r="L20" s="25" t="e">
        <f>#N/A</f>
        <v>#N/A</v>
      </c>
      <c r="M20" s="31">
        <v>937</v>
      </c>
      <c r="N20" s="25" t="e">
        <f>#N/A</f>
        <v>#N/A</v>
      </c>
      <c r="O20" s="26">
        <f t="shared" si="3"/>
        <v>735</v>
      </c>
      <c r="P20" s="27" t="e">
        <f t="shared" si="1"/>
        <v>#N/A</v>
      </c>
      <c r="S20" s="21"/>
      <c r="T20" s="21"/>
      <c r="U20" s="21"/>
      <c r="V20" s="21"/>
      <c r="W20" s="21"/>
    </row>
    <row r="21" spans="1:23" s="20" customFormat="1" ht="15">
      <c r="A21" s="22"/>
      <c r="B21" s="35"/>
      <c r="C21" s="30"/>
      <c r="D21" s="25" t="e">
        <f>#N/A</f>
        <v>#N/A</v>
      </c>
      <c r="E21" s="30"/>
      <c r="F21" s="25" t="e">
        <f>#N/A</f>
        <v>#N/A</v>
      </c>
      <c r="G21" s="26"/>
      <c r="H21" s="27" t="e">
        <f t="shared" si="0"/>
        <v>#N/A</v>
      </c>
      <c r="I21" s="28"/>
      <c r="J21" s="29" t="s">
        <v>30</v>
      </c>
      <c r="K21" s="30"/>
      <c r="L21" s="25" t="e">
        <f>#N/A</f>
        <v>#N/A</v>
      </c>
      <c r="M21" s="31"/>
      <c r="N21" s="25" t="e">
        <f>#N/A</f>
        <v>#N/A</v>
      </c>
      <c r="O21" s="26">
        <f t="shared" si="3"/>
        <v>0</v>
      </c>
      <c r="P21" s="27" t="e">
        <f t="shared" si="1"/>
        <v>#N/A</v>
      </c>
      <c r="S21" s="21"/>
      <c r="T21" s="21"/>
      <c r="U21" s="21"/>
      <c r="V21" s="21"/>
      <c r="W21" s="21"/>
    </row>
    <row r="22" spans="1:23" s="20" customFormat="1" ht="15">
      <c r="A22" s="22"/>
      <c r="B22" s="35"/>
      <c r="C22" s="30"/>
      <c r="D22" s="25" t="e">
        <f>#N/A</f>
        <v>#N/A</v>
      </c>
      <c r="E22" s="30"/>
      <c r="F22" s="25" t="e">
        <f>#N/A</f>
        <v>#N/A</v>
      </c>
      <c r="G22" s="26"/>
      <c r="H22" s="27" t="e">
        <f t="shared" si="0"/>
        <v>#N/A</v>
      </c>
      <c r="I22" s="28"/>
      <c r="J22" s="29" t="s">
        <v>31</v>
      </c>
      <c r="K22" s="30"/>
      <c r="L22" s="25" t="e">
        <f>#N/A</f>
        <v>#N/A</v>
      </c>
      <c r="M22" s="31"/>
      <c r="N22" s="25" t="e">
        <f>#N/A</f>
        <v>#N/A</v>
      </c>
      <c r="O22" s="26">
        <f t="shared" si="3"/>
        <v>0</v>
      </c>
      <c r="P22" s="27" t="e">
        <f t="shared" si="1"/>
        <v>#N/A</v>
      </c>
      <c r="S22" s="21"/>
      <c r="T22" s="21"/>
      <c r="U22" s="21"/>
      <c r="V22" s="21"/>
      <c r="W22" s="21"/>
    </row>
    <row r="23" spans="1:23" s="20" customFormat="1" ht="15">
      <c r="A23" s="22"/>
      <c r="B23" s="35"/>
      <c r="C23" s="30"/>
      <c r="D23" s="25" t="e">
        <f>#N/A</f>
        <v>#N/A</v>
      </c>
      <c r="E23" s="30"/>
      <c r="F23" s="25" t="e">
        <f>#N/A</f>
        <v>#N/A</v>
      </c>
      <c r="G23" s="26"/>
      <c r="H23" s="27" t="e">
        <f t="shared" si="0"/>
        <v>#N/A</v>
      </c>
      <c r="I23" s="28"/>
      <c r="J23" s="34"/>
      <c r="K23" s="30"/>
      <c r="L23" s="25" t="e">
        <f>#N/A</f>
        <v>#N/A</v>
      </c>
      <c r="M23" s="31"/>
      <c r="N23" s="25" t="e">
        <f>#N/A</f>
        <v>#N/A</v>
      </c>
      <c r="O23" s="26"/>
      <c r="P23" s="27" t="e">
        <f t="shared" si="1"/>
        <v>#N/A</v>
      </c>
      <c r="S23" s="21"/>
      <c r="T23" s="21"/>
      <c r="U23" s="21"/>
      <c r="V23" s="21"/>
      <c r="W23" s="21"/>
    </row>
    <row r="24" spans="1:23" s="32" customFormat="1" ht="15">
      <c r="A24" s="12">
        <v>4</v>
      </c>
      <c r="B24" s="13" t="s">
        <v>32</v>
      </c>
      <c r="C24" s="14">
        <f>C25</f>
        <v>65768</v>
      </c>
      <c r="D24" s="15" t="e">
        <f>#N/A</f>
        <v>#N/A</v>
      </c>
      <c r="E24" s="14">
        <f>E25</f>
        <v>70236</v>
      </c>
      <c r="F24" s="15" t="e">
        <f>#N/A</f>
        <v>#N/A</v>
      </c>
      <c r="G24" s="16">
        <f t="shared" si="2"/>
        <v>4468</v>
      </c>
      <c r="H24" s="17" t="e">
        <f t="shared" si="0"/>
        <v>#N/A</v>
      </c>
      <c r="I24" s="18">
        <v>8</v>
      </c>
      <c r="J24" s="14" t="s">
        <v>33</v>
      </c>
      <c r="K24" s="14">
        <f>C28-K8-K12-K16</f>
        <v>54649</v>
      </c>
      <c r="L24" s="15" t="e">
        <f>#N/A</f>
        <v>#N/A</v>
      </c>
      <c r="M24" s="19">
        <f>E28-M8-M12-M16</f>
        <v>114181</v>
      </c>
      <c r="N24" s="15" t="e">
        <f>#N/A</f>
        <v>#N/A</v>
      </c>
      <c r="O24" s="16">
        <f t="shared" si="3"/>
        <v>59532</v>
      </c>
      <c r="P24" s="17" t="e">
        <f>#N/A</f>
        <v>#N/A</v>
      </c>
      <c r="S24" s="33"/>
      <c r="T24" s="33"/>
      <c r="U24" s="33"/>
      <c r="V24" s="33"/>
      <c r="W24" s="33"/>
    </row>
    <row r="25" spans="1:23" s="20" customFormat="1" ht="15">
      <c r="A25" s="22"/>
      <c r="B25" s="35" t="s">
        <v>34</v>
      </c>
      <c r="C25" s="24">
        <v>65768</v>
      </c>
      <c r="D25" s="25" t="e">
        <f>#N/A</f>
        <v>#N/A</v>
      </c>
      <c r="E25" s="24">
        <v>70236</v>
      </c>
      <c r="F25" s="25" t="e">
        <f>#N/A</f>
        <v>#N/A</v>
      </c>
      <c r="G25" s="26">
        <f t="shared" si="2"/>
        <v>4468</v>
      </c>
      <c r="H25" s="27" t="e">
        <f t="shared" si="0"/>
        <v>#N/A</v>
      </c>
      <c r="I25" s="28"/>
      <c r="J25" s="34"/>
      <c r="K25" s="30"/>
      <c r="L25" s="25" t="e">
        <f>#N/A</f>
        <v>#N/A</v>
      </c>
      <c r="M25" s="31"/>
      <c r="N25" s="25" t="e">
        <f>#N/A</f>
        <v>#N/A</v>
      </c>
      <c r="O25" s="26"/>
      <c r="P25" s="27" t="e">
        <f t="shared" si="1"/>
        <v>#N/A</v>
      </c>
      <c r="S25" s="21"/>
      <c r="T25" s="21"/>
      <c r="U25" s="21"/>
      <c r="V25" s="21"/>
      <c r="W25" s="21"/>
    </row>
    <row r="26" spans="1:23" s="20" customFormat="1" ht="15">
      <c r="A26" s="22"/>
      <c r="B26" s="23" t="s">
        <v>35</v>
      </c>
      <c r="C26" s="24">
        <v>8562</v>
      </c>
      <c r="D26" s="25" t="e">
        <f>#N/A</f>
        <v>#N/A</v>
      </c>
      <c r="E26" s="24">
        <v>8562</v>
      </c>
      <c r="F26" s="25" t="e">
        <f>#N/A</f>
        <v>#N/A</v>
      </c>
      <c r="G26" s="26">
        <f t="shared" si="2"/>
        <v>0</v>
      </c>
      <c r="H26" s="27" t="e">
        <f t="shared" si="0"/>
        <v>#N/A</v>
      </c>
      <c r="I26" s="28"/>
      <c r="J26" s="34"/>
      <c r="K26" s="30"/>
      <c r="L26" s="25" t="e">
        <f>#N/A</f>
        <v>#N/A</v>
      </c>
      <c r="M26" s="31"/>
      <c r="N26" s="25" t="e">
        <f>#N/A</f>
        <v>#N/A</v>
      </c>
      <c r="O26" s="26"/>
      <c r="P26" s="27" t="e">
        <f t="shared" si="1"/>
        <v>#N/A</v>
      </c>
      <c r="S26" s="21"/>
      <c r="T26" s="21"/>
      <c r="U26" s="21"/>
      <c r="V26" s="21"/>
      <c r="W26" s="21"/>
    </row>
    <row r="27" spans="1:23" s="20" customFormat="1" ht="15">
      <c r="A27" s="22"/>
      <c r="B27" s="23" t="s">
        <v>36</v>
      </c>
      <c r="C27" s="24">
        <v>57206</v>
      </c>
      <c r="D27" s="25" t="e">
        <f>#N/A</f>
        <v>#N/A</v>
      </c>
      <c r="E27" s="24">
        <v>61674</v>
      </c>
      <c r="F27" s="25" t="e">
        <f>#N/A</f>
        <v>#N/A</v>
      </c>
      <c r="G27" s="26">
        <f t="shared" si="2"/>
        <v>4468</v>
      </c>
      <c r="H27" s="27" t="e">
        <f t="shared" si="0"/>
        <v>#N/A</v>
      </c>
      <c r="I27" s="34"/>
      <c r="J27" s="34"/>
      <c r="K27" s="30"/>
      <c r="L27" s="25" t="e">
        <f>#N/A</f>
        <v>#N/A</v>
      </c>
      <c r="M27" s="31"/>
      <c r="N27" s="25" t="e">
        <f>#N/A</f>
        <v>#N/A</v>
      </c>
      <c r="O27" s="26"/>
      <c r="P27" s="27" t="e">
        <f t="shared" si="1"/>
        <v>#N/A</v>
      </c>
      <c r="S27" s="21"/>
      <c r="T27" s="21"/>
      <c r="U27" s="21"/>
      <c r="V27" s="21"/>
      <c r="W27" s="21"/>
    </row>
    <row r="28" spans="1:23" s="38" customFormat="1" ht="14.25">
      <c r="A28" s="36"/>
      <c r="B28" s="36" t="s">
        <v>37</v>
      </c>
      <c r="C28" s="16">
        <f>C8+C12+C16+C24</f>
        <v>86864</v>
      </c>
      <c r="D28" s="17" t="e">
        <f>#N/A</f>
        <v>#N/A</v>
      </c>
      <c r="E28" s="16">
        <f>E8+E12+E16+E24</f>
        <v>143061</v>
      </c>
      <c r="F28" s="17" t="e">
        <f>#N/A</f>
        <v>#N/A</v>
      </c>
      <c r="G28" s="16">
        <f t="shared" si="2"/>
        <v>56197</v>
      </c>
      <c r="H28" s="17" t="e">
        <f>#N/A</f>
        <v>#N/A</v>
      </c>
      <c r="I28" s="16"/>
      <c r="J28" s="16" t="s">
        <v>37</v>
      </c>
      <c r="K28" s="16">
        <f>K24+K16+K12+K8</f>
        <v>86864</v>
      </c>
      <c r="L28" s="17" t="e">
        <f>#N/A</f>
        <v>#N/A</v>
      </c>
      <c r="M28" s="37">
        <f>M24+M16+M12+M8</f>
        <v>143061</v>
      </c>
      <c r="N28" s="17" t="e">
        <f>#N/A</f>
        <v>#N/A</v>
      </c>
      <c r="O28" s="16">
        <f t="shared" si="3"/>
        <v>56197</v>
      </c>
      <c r="P28" s="17" t="e">
        <f>#N/A</f>
        <v>#N/A</v>
      </c>
      <c r="S28" s="39"/>
      <c r="T28" s="39"/>
      <c r="U28" s="39"/>
      <c r="V28" s="39"/>
      <c r="W28" s="39"/>
    </row>
    <row r="29" spans="10:23" s="20" customFormat="1" ht="15">
      <c r="J29" s="40"/>
      <c r="K29" s="40"/>
      <c r="N29" s="156"/>
      <c r="O29" s="156"/>
      <c r="P29" s="156"/>
      <c r="Q29" s="156"/>
      <c r="R29" s="156"/>
      <c r="S29" s="156"/>
      <c r="T29" s="156"/>
      <c r="U29" s="156"/>
      <c r="V29" s="156"/>
      <c r="W29" s="156"/>
    </row>
    <row r="30" spans="14:23" s="20" customFormat="1" ht="15">
      <c r="N30" s="41"/>
      <c r="O30" s="41"/>
      <c r="P30" s="41"/>
      <c r="Q30" s="41"/>
      <c r="R30" s="41"/>
      <c r="S30" s="41"/>
      <c r="T30" s="41"/>
      <c r="U30" s="41"/>
      <c r="V30" s="41"/>
      <c r="W30" s="41"/>
    </row>
    <row r="31" spans="14:23" s="20" customFormat="1" ht="15">
      <c r="N31" s="41"/>
      <c r="O31" s="41"/>
      <c r="P31" s="41"/>
      <c r="Q31" s="41"/>
      <c r="R31" s="41"/>
      <c r="S31" s="41"/>
      <c r="T31" s="41"/>
      <c r="U31" s="41"/>
      <c r="V31" s="41"/>
      <c r="W31" s="41"/>
    </row>
    <row r="32" spans="1:23" ht="15">
      <c r="A32" s="151" t="s">
        <v>38</v>
      </c>
      <c r="B32" s="151"/>
      <c r="N32" s="42"/>
      <c r="O32" s="42"/>
      <c r="P32" s="42"/>
      <c r="Q32" s="42"/>
      <c r="R32" s="42"/>
      <c r="S32" s="43"/>
      <c r="T32" s="152"/>
      <c r="U32" s="152"/>
      <c r="V32" s="152"/>
      <c r="W32" s="42"/>
    </row>
    <row r="33" spans="1:23" ht="15" customHeight="1">
      <c r="A33" s="44" t="s">
        <v>39</v>
      </c>
      <c r="B33" s="44"/>
      <c r="S33" s="45"/>
      <c r="T33" s="150"/>
      <c r="U33" s="150"/>
      <c r="V33" s="150"/>
      <c r="W33" s="46"/>
    </row>
    <row r="34" spans="3:23" ht="15" customHeight="1">
      <c r="C34" s="2"/>
      <c r="D34" s="2"/>
      <c r="E34" s="2"/>
      <c r="F34" s="2"/>
      <c r="G34" s="2"/>
      <c r="H34" s="2"/>
      <c r="I34" s="2"/>
      <c r="J34" s="2"/>
      <c r="K34" s="2"/>
      <c r="L34" s="2"/>
      <c r="M34" s="2"/>
      <c r="N34" s="2"/>
      <c r="S34" s="45"/>
      <c r="T34" s="150"/>
      <c r="U34" s="150"/>
      <c r="V34" s="150"/>
      <c r="W34" s="46"/>
    </row>
    <row r="35" spans="1:23" ht="15" customHeight="1">
      <c r="A35" s="148" t="s">
        <v>40</v>
      </c>
      <c r="B35" s="148"/>
      <c r="C35" s="148"/>
      <c r="D35" s="148"/>
      <c r="E35" s="148"/>
      <c r="F35" s="148"/>
      <c r="G35" s="148"/>
      <c r="H35" s="148"/>
      <c r="I35" s="148"/>
      <c r="J35" s="148"/>
      <c r="K35" s="149" t="s">
        <v>41</v>
      </c>
      <c r="L35" s="149"/>
      <c r="M35" s="149"/>
      <c r="N35" s="2"/>
      <c r="S35" s="45"/>
      <c r="T35" s="150"/>
      <c r="U35" s="150"/>
      <c r="V35" s="150"/>
      <c r="W35" s="46"/>
    </row>
    <row r="36" spans="1:23" ht="15" customHeight="1">
      <c r="A36" s="148" t="s">
        <v>42</v>
      </c>
      <c r="B36" s="148"/>
      <c r="C36" s="148"/>
      <c r="D36" s="148"/>
      <c r="E36" s="148"/>
      <c r="F36" s="148"/>
      <c r="G36" s="148"/>
      <c r="H36" s="148"/>
      <c r="I36" s="148"/>
      <c r="J36" s="148"/>
      <c r="K36" s="149" t="s">
        <v>41</v>
      </c>
      <c r="L36" s="149"/>
      <c r="M36" s="149"/>
      <c r="N36" s="2"/>
      <c r="S36" s="45"/>
      <c r="T36" s="150"/>
      <c r="U36" s="150"/>
      <c r="V36" s="150"/>
      <c r="W36" s="46"/>
    </row>
    <row r="37" spans="1:23" ht="15" customHeight="1">
      <c r="A37" s="148" t="s">
        <v>43</v>
      </c>
      <c r="B37" s="148"/>
      <c r="C37" s="148"/>
      <c r="D37" s="148"/>
      <c r="E37" s="148"/>
      <c r="F37" s="148"/>
      <c r="G37" s="148"/>
      <c r="H37" s="148"/>
      <c r="I37" s="148"/>
      <c r="J37" s="148"/>
      <c r="K37" s="149" t="s">
        <v>41</v>
      </c>
      <c r="L37" s="149"/>
      <c r="M37" s="149"/>
      <c r="N37" s="2"/>
      <c r="S37" s="45"/>
      <c r="T37" s="150"/>
      <c r="U37" s="150"/>
      <c r="V37" s="150"/>
      <c r="W37" s="46"/>
    </row>
    <row r="38" spans="1:14" ht="15" customHeight="1">
      <c r="A38" s="148" t="s">
        <v>44</v>
      </c>
      <c r="B38" s="148"/>
      <c r="C38" s="148"/>
      <c r="D38" s="148"/>
      <c r="E38" s="148"/>
      <c r="F38" s="148"/>
      <c r="G38" s="148"/>
      <c r="H38" s="148"/>
      <c r="I38" s="148"/>
      <c r="J38" s="148"/>
      <c r="K38" s="149" t="s">
        <v>41</v>
      </c>
      <c r="L38" s="149"/>
      <c r="M38" s="149"/>
      <c r="N38" s="2"/>
    </row>
    <row r="39" spans="1:14" ht="15" customHeight="1">
      <c r="A39" s="148" t="s">
        <v>45</v>
      </c>
      <c r="B39" s="148"/>
      <c r="C39" s="148"/>
      <c r="D39" s="148"/>
      <c r="E39" s="148"/>
      <c r="F39" s="148"/>
      <c r="G39" s="148"/>
      <c r="H39" s="148"/>
      <c r="I39" s="148"/>
      <c r="J39" s="148"/>
      <c r="K39" s="149" t="s">
        <v>41</v>
      </c>
      <c r="L39" s="149"/>
      <c r="M39" s="149"/>
      <c r="N39" s="2"/>
    </row>
    <row r="40" spans="3:14" ht="15">
      <c r="C40" s="2"/>
      <c r="D40" s="2"/>
      <c r="E40" s="2"/>
      <c r="F40" s="2"/>
      <c r="G40" s="2"/>
      <c r="H40" s="2"/>
      <c r="I40" s="2"/>
      <c r="J40" s="2"/>
      <c r="K40" s="2"/>
      <c r="L40" s="2"/>
      <c r="M40" s="2"/>
      <c r="N40" s="2"/>
    </row>
    <row r="41" spans="3:14" ht="15">
      <c r="C41" s="2"/>
      <c r="D41" s="2"/>
      <c r="E41" s="2"/>
      <c r="F41" s="2"/>
      <c r="G41" s="2"/>
      <c r="H41" s="2"/>
      <c r="I41" s="2"/>
      <c r="J41" s="2"/>
      <c r="K41" s="2"/>
      <c r="L41" s="2"/>
      <c r="M41" s="2"/>
      <c r="N41" s="2"/>
    </row>
    <row r="43" spans="2:5" ht="15">
      <c r="B43" s="1" t="s">
        <v>46</v>
      </c>
      <c r="C43" s="47"/>
      <c r="D43" s="2"/>
      <c r="E43" s="1" t="s">
        <v>47</v>
      </c>
    </row>
    <row r="45" spans="2:5" ht="15">
      <c r="B45" s="1" t="s">
        <v>48</v>
      </c>
      <c r="C45" s="47"/>
      <c r="D45" s="2"/>
      <c r="E45" s="1" t="s">
        <v>47</v>
      </c>
    </row>
    <row r="46" ht="15">
      <c r="B46" s="1" t="s">
        <v>49</v>
      </c>
    </row>
    <row r="47" ht="15">
      <c r="B47" s="1" t="s">
        <v>50</v>
      </c>
    </row>
    <row r="48" spans="2:13" ht="15" customHeight="1">
      <c r="B48" s="147" t="s">
        <v>51</v>
      </c>
      <c r="C48" s="147"/>
      <c r="D48" s="147"/>
      <c r="E48" s="147"/>
      <c r="F48" s="147"/>
      <c r="G48" s="147"/>
      <c r="H48" s="147"/>
      <c r="I48" s="147"/>
      <c r="J48" s="147"/>
      <c r="K48" s="147"/>
      <c r="L48" s="147"/>
      <c r="M48" s="147"/>
    </row>
    <row r="49" spans="2:13" ht="15" customHeight="1">
      <c r="B49" s="147" t="s">
        <v>52</v>
      </c>
      <c r="C49" s="147"/>
      <c r="D49" s="147"/>
      <c r="E49" s="147"/>
      <c r="F49" s="147"/>
      <c r="G49" s="147"/>
      <c r="H49" s="147"/>
      <c r="I49" s="147"/>
      <c r="J49" s="147"/>
      <c r="K49" s="147"/>
      <c r="L49" s="147"/>
      <c r="M49" s="147"/>
    </row>
    <row r="50" spans="2:13" ht="15" customHeight="1">
      <c r="B50" s="147" t="s">
        <v>53</v>
      </c>
      <c r="C50" s="147"/>
      <c r="D50" s="147"/>
      <c r="E50" s="147"/>
      <c r="F50" s="147"/>
      <c r="G50" s="147"/>
      <c r="H50" s="147"/>
      <c r="I50" s="147"/>
      <c r="J50" s="147"/>
      <c r="K50" s="147"/>
      <c r="L50" s="147"/>
      <c r="M50" s="147"/>
    </row>
    <row r="51" spans="2:13" ht="15" customHeight="1">
      <c r="B51" s="147" t="s">
        <v>54</v>
      </c>
      <c r="C51" s="147"/>
      <c r="D51" s="147"/>
      <c r="E51" s="147"/>
      <c r="F51" s="147"/>
      <c r="G51" s="147"/>
      <c r="H51" s="147"/>
      <c r="I51" s="147"/>
      <c r="J51" s="147"/>
      <c r="K51" s="147"/>
      <c r="L51" s="147"/>
      <c r="M51" s="147"/>
    </row>
    <row r="52" spans="2:13" ht="15" customHeight="1">
      <c r="B52" s="147" t="s">
        <v>55</v>
      </c>
      <c r="C52" s="147"/>
      <c r="D52" s="147"/>
      <c r="E52" s="147"/>
      <c r="F52" s="147"/>
      <c r="G52" s="147"/>
      <c r="H52" s="147"/>
      <c r="I52" s="147"/>
      <c r="J52" s="147"/>
      <c r="K52" s="147"/>
      <c r="L52" s="147"/>
      <c r="M52" s="147"/>
    </row>
    <row r="53" spans="2:13" ht="15" customHeight="1">
      <c r="B53" s="147" t="s">
        <v>56</v>
      </c>
      <c r="C53" s="147"/>
      <c r="D53" s="147"/>
      <c r="E53" s="147"/>
      <c r="F53" s="147"/>
      <c r="G53" s="147"/>
      <c r="H53" s="147"/>
      <c r="I53" s="147"/>
      <c r="J53" s="147"/>
      <c r="K53" s="147"/>
      <c r="L53" s="147"/>
      <c r="M53" s="147"/>
    </row>
    <row r="54" spans="2:13" ht="15" customHeight="1">
      <c r="B54" s="147" t="s">
        <v>57</v>
      </c>
      <c r="C54" s="147"/>
      <c r="D54" s="147"/>
      <c r="E54" s="147"/>
      <c r="F54" s="147"/>
      <c r="G54" s="147"/>
      <c r="H54" s="147"/>
      <c r="I54" s="147"/>
      <c r="J54" s="147"/>
      <c r="K54" s="147"/>
      <c r="L54" s="147"/>
      <c r="M54" s="147"/>
    </row>
    <row r="55" spans="2:13" ht="15" customHeight="1">
      <c r="B55" s="147" t="s">
        <v>58</v>
      </c>
      <c r="C55" s="147"/>
      <c r="D55" s="147"/>
      <c r="E55" s="147"/>
      <c r="F55" s="147"/>
      <c r="G55" s="147"/>
      <c r="H55" s="147"/>
      <c r="I55" s="147"/>
      <c r="J55" s="147"/>
      <c r="K55" s="147"/>
      <c r="L55" s="147"/>
      <c r="M55" s="147"/>
    </row>
    <row r="56" spans="2:13" ht="15" customHeight="1">
      <c r="B56" s="147" t="s">
        <v>59</v>
      </c>
      <c r="C56" s="147"/>
      <c r="D56" s="147"/>
      <c r="E56" s="147"/>
      <c r="F56" s="147"/>
      <c r="G56" s="147"/>
      <c r="H56" s="147"/>
      <c r="I56" s="147"/>
      <c r="J56" s="147"/>
      <c r="K56" s="147"/>
      <c r="L56" s="147"/>
      <c r="M56" s="147"/>
    </row>
    <row r="57" spans="2:13" ht="15">
      <c r="B57" s="48"/>
      <c r="C57" s="48"/>
      <c r="D57" s="48"/>
      <c r="E57" s="48"/>
      <c r="F57" s="48"/>
      <c r="G57" s="48"/>
      <c r="H57" s="48"/>
      <c r="I57" s="48"/>
      <c r="J57" s="48"/>
      <c r="K57" s="48"/>
      <c r="L57" s="48"/>
      <c r="M57" s="48"/>
    </row>
  </sheetData>
  <sheetProtection selectLockedCells="1" selectUnlockedCells="1"/>
  <mergeCells count="42">
    <mergeCell ref="A3:P3"/>
    <mergeCell ref="E4:J4"/>
    <mergeCell ref="E5:J5"/>
    <mergeCell ref="M5:N5"/>
    <mergeCell ref="O5:P5"/>
    <mergeCell ref="A6:A7"/>
    <mergeCell ref="B6:B7"/>
    <mergeCell ref="C6:D6"/>
    <mergeCell ref="E6:F6"/>
    <mergeCell ref="G6:H6"/>
    <mergeCell ref="I6:I7"/>
    <mergeCell ref="J6:J7"/>
    <mergeCell ref="K6:L6"/>
    <mergeCell ref="M6:N6"/>
    <mergeCell ref="O6:P6"/>
    <mergeCell ref="N29:W29"/>
    <mergeCell ref="A32:B32"/>
    <mergeCell ref="T32:V32"/>
    <mergeCell ref="T33:V33"/>
    <mergeCell ref="T34:V34"/>
    <mergeCell ref="A35:J35"/>
    <mergeCell ref="K35:M35"/>
    <mergeCell ref="T35:V35"/>
    <mergeCell ref="A36:J36"/>
    <mergeCell ref="K36:M36"/>
    <mergeCell ref="T36:V36"/>
    <mergeCell ref="A37:J37"/>
    <mergeCell ref="K37:M37"/>
    <mergeCell ref="T37:V37"/>
    <mergeCell ref="A38:J38"/>
    <mergeCell ref="K38:M38"/>
    <mergeCell ref="A39:J39"/>
    <mergeCell ref="K39:M39"/>
    <mergeCell ref="B48:M48"/>
    <mergeCell ref="B49:M49"/>
    <mergeCell ref="B56:M56"/>
    <mergeCell ref="B50:M50"/>
    <mergeCell ref="B51:M51"/>
    <mergeCell ref="B52:M52"/>
    <mergeCell ref="B53:M53"/>
    <mergeCell ref="B54:M54"/>
    <mergeCell ref="B55:M55"/>
  </mergeCells>
  <printOptions/>
  <pageMargins left="0.7083333333333334" right="0.4" top="0.5" bottom="0.4" header="0.5118055555555555" footer="0.5118055555555555"/>
  <pageSetup fitToHeight="1" fitToWidth="1" horizontalDpi="300" verticalDpi="300" orientation="landscape" paperSize="9" scale="63" r:id="rId1"/>
</worksheet>
</file>

<file path=xl/worksheets/sheet2.xml><?xml version="1.0" encoding="utf-8"?>
<worksheet xmlns="http://schemas.openxmlformats.org/spreadsheetml/2006/main" xmlns:r="http://schemas.openxmlformats.org/officeDocument/2006/relationships">
  <sheetPr>
    <pageSetUpPr fitToPage="1"/>
  </sheetPr>
  <dimension ref="A1:AI47"/>
  <sheetViews>
    <sheetView view="pageBreakPreview" zoomScale="69" zoomScaleSheetLayoutView="69" zoomScalePageLayoutView="0" workbookViewId="0" topLeftCell="A1">
      <selection activeCell="M7" sqref="M7:P7"/>
    </sheetView>
  </sheetViews>
  <sheetFormatPr defaultColWidth="9.140625" defaultRowHeight="12.75" outlineLevelCol="1"/>
  <cols>
    <col min="1" max="1" width="5.57421875" style="49" customWidth="1"/>
    <col min="2" max="2" width="49.421875" style="49" customWidth="1"/>
    <col min="3" max="5" width="0" style="49" hidden="1" customWidth="1" outlineLevel="1"/>
    <col min="6" max="6" width="11.140625" style="49" customWidth="1" collapsed="1"/>
    <col min="7" max="9" width="11.140625" style="50" customWidth="1" outlineLevel="1"/>
    <col min="10" max="10" width="11.140625" style="50" customWidth="1"/>
    <col min="11" max="11" width="16.57421875" style="50" customWidth="1"/>
    <col min="12" max="12" width="11.00390625" style="50" customWidth="1"/>
    <col min="13" max="16" width="11.140625" style="50" customWidth="1"/>
    <col min="17" max="17" width="13.421875" style="49" customWidth="1"/>
    <col min="18" max="18" width="11.421875" style="49" customWidth="1"/>
    <col min="19" max="19" width="8.7109375" style="51" customWidth="1"/>
    <col min="20" max="16384" width="9.140625" style="49" customWidth="1"/>
  </cols>
  <sheetData>
    <row r="1" ht="15">
      <c r="R1" s="3" t="s">
        <v>60</v>
      </c>
    </row>
    <row r="3" spans="1:18" ht="15" customHeight="1">
      <c r="A3" s="52"/>
      <c r="B3" s="52"/>
      <c r="C3" s="52"/>
      <c r="D3" s="52"/>
      <c r="E3" s="52"/>
      <c r="F3" s="157" t="s">
        <v>61</v>
      </c>
      <c r="G3" s="157"/>
      <c r="H3" s="157"/>
      <c r="I3" s="157"/>
      <c r="J3" s="157"/>
      <c r="K3" s="157"/>
      <c r="L3" s="52"/>
      <c r="M3" s="52"/>
      <c r="N3" s="52"/>
      <c r="O3" s="52"/>
      <c r="P3" s="52"/>
      <c r="Q3" s="52"/>
      <c r="R3" s="52"/>
    </row>
    <row r="4" spans="1:18" ht="15" customHeight="1">
      <c r="A4" s="4"/>
      <c r="B4" s="4"/>
      <c r="C4" s="4"/>
      <c r="D4" s="4"/>
      <c r="E4" s="4"/>
      <c r="F4" s="165" t="s">
        <v>62</v>
      </c>
      <c r="G4" s="165"/>
      <c r="H4" s="165"/>
      <c r="I4" s="165"/>
      <c r="J4" s="165"/>
      <c r="K4" s="165"/>
      <c r="L4" s="4"/>
      <c r="M4" s="4"/>
      <c r="N4" s="4"/>
      <c r="O4" s="4"/>
      <c r="P4" s="4"/>
      <c r="Q4" s="4"/>
      <c r="R4" s="4"/>
    </row>
    <row r="5" spans="1:18" ht="15" customHeight="1">
      <c r="A5" s="4"/>
      <c r="B5" s="4"/>
      <c r="C5" s="4"/>
      <c r="D5" s="4"/>
      <c r="E5" s="4"/>
      <c r="F5" s="158"/>
      <c r="G5" s="158"/>
      <c r="H5" s="158"/>
      <c r="I5" s="158"/>
      <c r="J5" s="158"/>
      <c r="K5" s="158"/>
      <c r="L5" s="4"/>
      <c r="M5" s="4"/>
      <c r="N5" s="4"/>
      <c r="O5" s="4"/>
      <c r="P5" s="4"/>
      <c r="Q5" s="4"/>
      <c r="R5" s="4"/>
    </row>
    <row r="6" spans="1:18" s="58" customFormat="1" ht="29.25" customHeight="1">
      <c r="A6" s="166"/>
      <c r="B6" s="166"/>
      <c r="C6" s="166"/>
      <c r="D6" s="166"/>
      <c r="E6" s="166"/>
      <c r="F6" s="159" t="s">
        <v>2</v>
      </c>
      <c r="G6" s="159"/>
      <c r="H6" s="159"/>
      <c r="I6" s="159"/>
      <c r="J6" s="159"/>
      <c r="K6" s="159"/>
      <c r="L6" s="53"/>
      <c r="M6" s="54"/>
      <c r="N6" s="54"/>
      <c r="O6" s="55"/>
      <c r="P6" s="55"/>
      <c r="Q6" s="56"/>
      <c r="R6" s="57" t="s">
        <v>3</v>
      </c>
    </row>
    <row r="7" spans="1:18" ht="15" customHeight="1">
      <c r="A7" s="167" t="s">
        <v>63</v>
      </c>
      <c r="B7" s="167"/>
      <c r="C7" s="168" t="s">
        <v>262</v>
      </c>
      <c r="D7" s="168"/>
      <c r="E7" s="168"/>
      <c r="F7" s="168"/>
      <c r="G7" s="169">
        <v>2022</v>
      </c>
      <c r="H7" s="169"/>
      <c r="I7" s="169"/>
      <c r="J7" s="169"/>
      <c r="K7" s="153" t="s">
        <v>66</v>
      </c>
      <c r="L7" s="153"/>
      <c r="M7" s="162">
        <v>2023</v>
      </c>
      <c r="N7" s="162"/>
      <c r="O7" s="162"/>
      <c r="P7" s="162"/>
      <c r="Q7" s="153" t="s">
        <v>66</v>
      </c>
      <c r="R7" s="153"/>
    </row>
    <row r="8" spans="1:18" s="60" customFormat="1" ht="28.5">
      <c r="A8" s="167"/>
      <c r="B8" s="167"/>
      <c r="C8" s="59" t="s">
        <v>67</v>
      </c>
      <c r="D8" s="59" t="s">
        <v>68</v>
      </c>
      <c r="E8" s="59" t="s">
        <v>69</v>
      </c>
      <c r="F8" s="59" t="s">
        <v>70</v>
      </c>
      <c r="G8" s="59" t="s">
        <v>67</v>
      </c>
      <c r="H8" s="59" t="s">
        <v>68</v>
      </c>
      <c r="I8" s="59" t="s">
        <v>69</v>
      </c>
      <c r="J8" s="59" t="s">
        <v>70</v>
      </c>
      <c r="K8" s="11" t="s">
        <v>71</v>
      </c>
      <c r="L8" s="7" t="s">
        <v>9</v>
      </c>
      <c r="M8" s="59" t="s">
        <v>67</v>
      </c>
      <c r="N8" s="59" t="s">
        <v>68</v>
      </c>
      <c r="O8" s="59" t="s">
        <v>69</v>
      </c>
      <c r="P8" s="59" t="s">
        <v>70</v>
      </c>
      <c r="Q8" s="11" t="s">
        <v>71</v>
      </c>
      <c r="R8" s="7" t="s">
        <v>9</v>
      </c>
    </row>
    <row r="9" spans="1:18" ht="15">
      <c r="A9" s="61" t="s">
        <v>72</v>
      </c>
      <c r="B9" s="62" t="s">
        <v>73</v>
      </c>
      <c r="C9" s="26">
        <f aca="true" t="shared" si="0" ref="C9:J9">SUM(C10:C12)</f>
        <v>0</v>
      </c>
      <c r="D9" s="26">
        <f t="shared" si="0"/>
        <v>0</v>
      </c>
      <c r="E9" s="26">
        <f t="shared" si="0"/>
        <v>0</v>
      </c>
      <c r="F9" s="26">
        <f t="shared" si="0"/>
        <v>282946</v>
      </c>
      <c r="G9" s="26">
        <f t="shared" si="0"/>
        <v>37259</v>
      </c>
      <c r="H9" s="26">
        <f t="shared" si="0"/>
        <v>109807</v>
      </c>
      <c r="I9" s="26">
        <f t="shared" si="0"/>
        <v>250818</v>
      </c>
      <c r="J9" s="26">
        <f t="shared" si="0"/>
        <v>316527</v>
      </c>
      <c r="K9" s="63">
        <f>J9-F9</f>
        <v>33581</v>
      </c>
      <c r="L9" s="63" t="e">
        <f>#N/A</f>
        <v>#N/A</v>
      </c>
      <c r="M9" s="26">
        <f>SUM(M10:M12)</f>
        <v>21673</v>
      </c>
      <c r="N9" s="26">
        <f>SUM(N10:N12)</f>
        <v>0</v>
      </c>
      <c r="O9" s="26">
        <f>SUM(O10:O12)</f>
        <v>0</v>
      </c>
      <c r="P9" s="26">
        <f>SUM(P10:P12)</f>
        <v>0</v>
      </c>
      <c r="Q9" s="63">
        <f>O9-I9</f>
        <v>-250818</v>
      </c>
      <c r="R9" s="63" t="e">
        <f aca="true" t="shared" si="1" ref="R9:R27">#N/A</f>
        <v>#N/A</v>
      </c>
    </row>
    <row r="10" spans="1:18" ht="15">
      <c r="A10" s="64" t="s">
        <v>74</v>
      </c>
      <c r="B10" s="65" t="s">
        <v>75</v>
      </c>
      <c r="C10" s="66"/>
      <c r="D10" s="66"/>
      <c r="E10" s="66"/>
      <c r="F10" s="66">
        <v>127954</v>
      </c>
      <c r="G10" s="66">
        <v>17533</v>
      </c>
      <c r="H10" s="66">
        <v>45166</v>
      </c>
      <c r="I10" s="66">
        <v>87369</v>
      </c>
      <c r="J10" s="66">
        <v>142895</v>
      </c>
      <c r="K10" s="63">
        <f>J10-F10</f>
        <v>14941</v>
      </c>
      <c r="L10" s="63" t="e">
        <f>#N/A</f>
        <v>#N/A</v>
      </c>
      <c r="M10" s="66">
        <v>12958</v>
      </c>
      <c r="N10" s="66"/>
      <c r="O10" s="67"/>
      <c r="P10" s="67"/>
      <c r="Q10" s="63">
        <f>O10-I10</f>
        <v>-87369</v>
      </c>
      <c r="R10" s="63" t="e">
        <f t="shared" si="1"/>
        <v>#N/A</v>
      </c>
    </row>
    <row r="11" spans="1:18" ht="15">
      <c r="A11" s="64" t="s">
        <v>76</v>
      </c>
      <c r="B11" s="65" t="s">
        <v>77</v>
      </c>
      <c r="C11" s="66"/>
      <c r="D11" s="66"/>
      <c r="E11" s="66"/>
      <c r="F11" s="66"/>
      <c r="G11" s="66"/>
      <c r="H11" s="66"/>
      <c r="I11" s="66"/>
      <c r="J11" s="66"/>
      <c r="K11" s="63">
        <f>J11-F11</f>
        <v>0</v>
      </c>
      <c r="L11" s="63" t="e">
        <f aca="true" t="shared" si="2" ref="L11:L26">#N/A</f>
        <v>#N/A</v>
      </c>
      <c r="M11" s="66"/>
      <c r="N11" s="66"/>
      <c r="O11" s="67"/>
      <c r="P11" s="67"/>
      <c r="Q11" s="63">
        <f aca="true" t="shared" si="3" ref="Q11:Q27">O11-I11</f>
        <v>0</v>
      </c>
      <c r="R11" s="63" t="e">
        <f t="shared" si="1"/>
        <v>#N/A</v>
      </c>
    </row>
    <row r="12" spans="1:18" ht="15">
      <c r="A12" s="64" t="s">
        <v>78</v>
      </c>
      <c r="B12" s="65" t="s">
        <v>79</v>
      </c>
      <c r="C12" s="66"/>
      <c r="D12" s="66"/>
      <c r="E12" s="66"/>
      <c r="F12" s="66">
        <v>154992</v>
      </c>
      <c r="G12" s="66">
        <v>19726</v>
      </c>
      <c r="H12" s="66">
        <v>64641</v>
      </c>
      <c r="I12" s="66">
        <v>163449</v>
      </c>
      <c r="J12" s="66">
        <v>173632</v>
      </c>
      <c r="K12" s="63">
        <f aca="true" t="shared" si="4" ref="K12:K25">J12-F12</f>
        <v>18640</v>
      </c>
      <c r="L12" s="63" t="e">
        <f t="shared" si="2"/>
        <v>#N/A</v>
      </c>
      <c r="M12" s="66">
        <v>8715</v>
      </c>
      <c r="N12" s="66"/>
      <c r="O12" s="67"/>
      <c r="P12" s="67"/>
      <c r="Q12" s="63">
        <f t="shared" si="3"/>
        <v>-163449</v>
      </c>
      <c r="R12" s="63" t="e">
        <f t="shared" si="1"/>
        <v>#N/A</v>
      </c>
    </row>
    <row r="13" spans="1:18" ht="15">
      <c r="A13" s="61" t="s">
        <v>80</v>
      </c>
      <c r="B13" s="62" t="s">
        <v>81</v>
      </c>
      <c r="C13" s="26">
        <f aca="true" t="shared" si="5" ref="C13:J13">SUM(C14:C22)</f>
        <v>0</v>
      </c>
      <c r="D13" s="26">
        <f t="shared" si="5"/>
        <v>0</v>
      </c>
      <c r="E13" s="26">
        <f t="shared" si="5"/>
        <v>0</v>
      </c>
      <c r="F13" s="26">
        <f t="shared" si="5"/>
        <v>274236</v>
      </c>
      <c r="G13" s="26">
        <f>SUM(G14:G22)</f>
        <v>28378</v>
      </c>
      <c r="H13" s="26">
        <f t="shared" si="5"/>
        <v>112807</v>
      </c>
      <c r="I13" s="26">
        <f t="shared" si="5"/>
        <v>244965</v>
      </c>
      <c r="J13" s="26">
        <f t="shared" si="5"/>
        <v>319664</v>
      </c>
      <c r="K13" s="63">
        <f t="shared" si="4"/>
        <v>45428</v>
      </c>
      <c r="L13" s="63" t="e">
        <f t="shared" si="2"/>
        <v>#N/A</v>
      </c>
      <c r="M13" s="26">
        <f>SUM(M14:M22)</f>
        <v>18704</v>
      </c>
      <c r="N13" s="26">
        <f>SUM(N14:N22)</f>
        <v>0</v>
      </c>
      <c r="O13" s="26">
        <f>SUM(O14:O22)</f>
        <v>0</v>
      </c>
      <c r="P13" s="26">
        <f>SUM(P14:P22)</f>
        <v>0</v>
      </c>
      <c r="Q13" s="63">
        <f>O13-I13</f>
        <v>-244965</v>
      </c>
      <c r="R13" s="63" t="e">
        <f t="shared" si="1"/>
        <v>#N/A</v>
      </c>
    </row>
    <row r="14" spans="1:18" ht="30">
      <c r="A14" s="64" t="s">
        <v>82</v>
      </c>
      <c r="B14" s="65" t="s">
        <v>83</v>
      </c>
      <c r="C14" s="66"/>
      <c r="D14" s="66"/>
      <c r="E14" s="66"/>
      <c r="F14" s="66">
        <v>230694</v>
      </c>
      <c r="G14" s="66">
        <v>18323</v>
      </c>
      <c r="H14" s="66">
        <v>89260</v>
      </c>
      <c r="I14" s="66">
        <v>207194</v>
      </c>
      <c r="J14" s="66">
        <v>262315</v>
      </c>
      <c r="K14" s="63">
        <f>J14-F14</f>
        <v>31621</v>
      </c>
      <c r="L14" s="63" t="e">
        <f t="shared" si="2"/>
        <v>#N/A</v>
      </c>
      <c r="M14" s="66">
        <v>10389</v>
      </c>
      <c r="N14" s="66"/>
      <c r="O14" s="67"/>
      <c r="P14" s="67"/>
      <c r="Q14" s="63">
        <f t="shared" si="3"/>
        <v>-207194</v>
      </c>
      <c r="R14" s="63" t="e">
        <f t="shared" si="1"/>
        <v>#N/A</v>
      </c>
    </row>
    <row r="15" spans="1:18" ht="15">
      <c r="A15" s="64" t="s">
        <v>84</v>
      </c>
      <c r="B15" s="65" t="s">
        <v>85</v>
      </c>
      <c r="C15" s="66"/>
      <c r="D15" s="66"/>
      <c r="E15" s="66"/>
      <c r="F15" s="66">
        <v>16679</v>
      </c>
      <c r="G15" s="66">
        <v>3689</v>
      </c>
      <c r="H15" s="66">
        <v>7891</v>
      </c>
      <c r="I15" s="66">
        <v>12452</v>
      </c>
      <c r="J15" s="66">
        <v>16515</v>
      </c>
      <c r="K15" s="63">
        <f>J15-F15</f>
        <v>-164</v>
      </c>
      <c r="L15" s="63" t="e">
        <f t="shared" si="2"/>
        <v>#N/A</v>
      </c>
      <c r="M15" s="66">
        <v>3838</v>
      </c>
      <c r="N15" s="66"/>
      <c r="O15" s="67"/>
      <c r="P15" s="67"/>
      <c r="Q15" s="63">
        <f t="shared" si="3"/>
        <v>-12452</v>
      </c>
      <c r="R15" s="63" t="e">
        <f t="shared" si="1"/>
        <v>#N/A</v>
      </c>
    </row>
    <row r="16" spans="1:18" ht="16.5" customHeight="1">
      <c r="A16" s="64" t="s">
        <v>86</v>
      </c>
      <c r="B16" s="65" t="s">
        <v>87</v>
      </c>
      <c r="C16" s="66"/>
      <c r="D16" s="66"/>
      <c r="E16" s="66"/>
      <c r="F16" s="66"/>
      <c r="G16" s="66"/>
      <c r="H16" s="66"/>
      <c r="I16" s="66"/>
      <c r="J16" s="66"/>
      <c r="K16" s="63">
        <f t="shared" si="4"/>
        <v>0</v>
      </c>
      <c r="L16" s="63" t="e">
        <f t="shared" si="2"/>
        <v>#N/A</v>
      </c>
      <c r="M16" s="66"/>
      <c r="N16" s="66"/>
      <c r="O16" s="67"/>
      <c r="P16" s="67"/>
      <c r="Q16" s="63">
        <f t="shared" si="3"/>
        <v>0</v>
      </c>
      <c r="R16" s="63" t="e">
        <f t="shared" si="1"/>
        <v>#N/A</v>
      </c>
    </row>
    <row r="17" spans="1:18" ht="15">
      <c r="A17" s="64" t="s">
        <v>88</v>
      </c>
      <c r="B17" s="65" t="s">
        <v>89</v>
      </c>
      <c r="C17" s="66"/>
      <c r="D17" s="66"/>
      <c r="E17" s="66"/>
      <c r="F17" s="66">
        <v>276</v>
      </c>
      <c r="G17" s="66">
        <v>114</v>
      </c>
      <c r="H17" s="66">
        <v>228</v>
      </c>
      <c r="I17" s="66">
        <v>326</v>
      </c>
      <c r="J17" s="66">
        <v>424</v>
      </c>
      <c r="K17" s="63">
        <f>J17-F17</f>
        <v>148</v>
      </c>
      <c r="L17" s="63" t="e">
        <f t="shared" si="2"/>
        <v>#N/A</v>
      </c>
      <c r="M17" s="66">
        <v>66</v>
      </c>
      <c r="N17" s="66"/>
      <c r="O17" s="67"/>
      <c r="P17" s="67"/>
      <c r="Q17" s="63">
        <f t="shared" si="3"/>
        <v>-326</v>
      </c>
      <c r="R17" s="63" t="e">
        <f t="shared" si="1"/>
        <v>#N/A</v>
      </c>
    </row>
    <row r="18" spans="1:18" ht="15">
      <c r="A18" s="64" t="s">
        <v>90</v>
      </c>
      <c r="B18" s="65" t="s">
        <v>91</v>
      </c>
      <c r="C18" s="66"/>
      <c r="D18" s="66"/>
      <c r="E18" s="66"/>
      <c r="F18" s="66">
        <v>4235</v>
      </c>
      <c r="G18" s="66">
        <v>937</v>
      </c>
      <c r="H18" s="66">
        <v>2179</v>
      </c>
      <c r="I18" s="66">
        <v>3209</v>
      </c>
      <c r="J18" s="66">
        <v>4585</v>
      </c>
      <c r="K18" s="63">
        <f t="shared" si="4"/>
        <v>350</v>
      </c>
      <c r="L18" s="63" t="e">
        <f t="shared" si="2"/>
        <v>#N/A</v>
      </c>
      <c r="M18" s="66">
        <v>1018</v>
      </c>
      <c r="N18" s="66"/>
      <c r="O18" s="67"/>
      <c r="P18" s="67"/>
      <c r="Q18" s="63">
        <f>O18-I18</f>
        <v>-3209</v>
      </c>
      <c r="R18" s="63" t="e">
        <f t="shared" si="1"/>
        <v>#N/A</v>
      </c>
    </row>
    <row r="19" spans="1:18" ht="15">
      <c r="A19" s="64" t="s">
        <v>92</v>
      </c>
      <c r="B19" s="65" t="s">
        <v>93</v>
      </c>
      <c r="C19" s="66"/>
      <c r="D19" s="66"/>
      <c r="E19" s="66"/>
      <c r="F19" s="66">
        <v>4068</v>
      </c>
      <c r="G19" s="66">
        <v>1244</v>
      </c>
      <c r="H19" s="66">
        <v>2422</v>
      </c>
      <c r="I19" s="66">
        <v>3557</v>
      </c>
      <c r="J19" s="66">
        <v>4660</v>
      </c>
      <c r="K19" s="63">
        <f t="shared" si="4"/>
        <v>592</v>
      </c>
      <c r="L19" s="63" t="e">
        <f t="shared" si="2"/>
        <v>#N/A</v>
      </c>
      <c r="M19" s="66">
        <v>821</v>
      </c>
      <c r="N19" s="66"/>
      <c r="O19" s="67"/>
      <c r="P19" s="67"/>
      <c r="Q19" s="63">
        <f t="shared" si="3"/>
        <v>-3557</v>
      </c>
      <c r="R19" s="63" t="e">
        <f t="shared" si="1"/>
        <v>#N/A</v>
      </c>
    </row>
    <row r="20" spans="1:18" ht="30">
      <c r="A20" s="64" t="s">
        <v>94</v>
      </c>
      <c r="B20" s="65" t="s">
        <v>95</v>
      </c>
      <c r="C20" s="66"/>
      <c r="D20" s="66"/>
      <c r="E20" s="66"/>
      <c r="F20" s="66">
        <v>1955</v>
      </c>
      <c r="G20" s="66">
        <v>401</v>
      </c>
      <c r="H20" s="66">
        <v>743</v>
      </c>
      <c r="I20" s="66">
        <v>1144</v>
      </c>
      <c r="J20" s="66">
        <v>1489</v>
      </c>
      <c r="K20" s="63">
        <f t="shared" si="4"/>
        <v>-466</v>
      </c>
      <c r="L20" s="63" t="e">
        <f t="shared" si="2"/>
        <v>#N/A</v>
      </c>
      <c r="M20" s="66">
        <v>409</v>
      </c>
      <c r="N20" s="66"/>
      <c r="O20" s="67"/>
      <c r="P20" s="67"/>
      <c r="Q20" s="63">
        <f t="shared" si="3"/>
        <v>-1144</v>
      </c>
      <c r="R20" s="63" t="e">
        <f t="shared" si="1"/>
        <v>#N/A</v>
      </c>
    </row>
    <row r="21" spans="1:18" ht="30">
      <c r="A21" s="64" t="s">
        <v>96</v>
      </c>
      <c r="B21" s="65" t="s">
        <v>97</v>
      </c>
      <c r="C21" s="66"/>
      <c r="D21" s="66"/>
      <c r="E21" s="66"/>
      <c r="F21" s="66">
        <v>8985</v>
      </c>
      <c r="G21" s="66">
        <v>449</v>
      </c>
      <c r="H21" s="66">
        <v>2060</v>
      </c>
      <c r="I21" s="66">
        <v>2558</v>
      </c>
      <c r="J21" s="66">
        <v>11836</v>
      </c>
      <c r="K21" s="63">
        <f>J21-F21</f>
        <v>2851</v>
      </c>
      <c r="L21" s="63" t="e">
        <f t="shared" si="2"/>
        <v>#N/A</v>
      </c>
      <c r="M21" s="66">
        <v>999</v>
      </c>
      <c r="N21" s="66"/>
      <c r="O21" s="67"/>
      <c r="P21" s="67"/>
      <c r="Q21" s="63">
        <f t="shared" si="3"/>
        <v>-2558</v>
      </c>
      <c r="R21" s="63" t="e">
        <f t="shared" si="1"/>
        <v>#N/A</v>
      </c>
    </row>
    <row r="22" spans="1:18" ht="30">
      <c r="A22" s="64" t="s">
        <v>98</v>
      </c>
      <c r="B22" s="65" t="s">
        <v>99</v>
      </c>
      <c r="C22" s="66"/>
      <c r="D22" s="66"/>
      <c r="E22" s="66"/>
      <c r="F22" s="66">
        <v>7344</v>
      </c>
      <c r="G22" s="66">
        <v>3221</v>
      </c>
      <c r="H22" s="66">
        <v>8024</v>
      </c>
      <c r="I22" s="66">
        <v>14525</v>
      </c>
      <c r="J22" s="66">
        <v>17840</v>
      </c>
      <c r="K22" s="63">
        <f t="shared" si="4"/>
        <v>10496</v>
      </c>
      <c r="L22" s="63" t="e">
        <f t="shared" si="2"/>
        <v>#N/A</v>
      </c>
      <c r="M22" s="66">
        <v>1164</v>
      </c>
      <c r="N22" s="66"/>
      <c r="O22" s="67"/>
      <c r="P22" s="67"/>
      <c r="Q22" s="63">
        <f t="shared" si="3"/>
        <v>-14525</v>
      </c>
      <c r="R22" s="63" t="e">
        <f t="shared" si="1"/>
        <v>#N/A</v>
      </c>
    </row>
    <row r="23" spans="1:18" ht="28.5">
      <c r="A23" s="61" t="s">
        <v>100</v>
      </c>
      <c r="B23" s="62" t="s">
        <v>101</v>
      </c>
      <c r="C23" s="26">
        <f aca="true" t="shared" si="6" ref="C23:J23">C9-C13</f>
        <v>0</v>
      </c>
      <c r="D23" s="26">
        <f t="shared" si="6"/>
        <v>0</v>
      </c>
      <c r="E23" s="26">
        <f t="shared" si="6"/>
        <v>0</v>
      </c>
      <c r="F23" s="26">
        <f>F9-F13</f>
        <v>8710</v>
      </c>
      <c r="G23" s="26">
        <f>G9-G13</f>
        <v>8881</v>
      </c>
      <c r="H23" s="26">
        <f>H9-H13</f>
        <v>-3000</v>
      </c>
      <c r="I23" s="26">
        <f>I9-I13</f>
        <v>5853</v>
      </c>
      <c r="J23" s="26">
        <f t="shared" si="6"/>
        <v>-3137</v>
      </c>
      <c r="K23" s="63">
        <f>J23-F23</f>
        <v>-11847</v>
      </c>
      <c r="L23" s="63" t="e">
        <f t="shared" si="2"/>
        <v>#N/A</v>
      </c>
      <c r="M23" s="26">
        <f>M9-M13</f>
        <v>2969</v>
      </c>
      <c r="N23" s="26">
        <f>N9-N13</f>
        <v>0</v>
      </c>
      <c r="O23" s="26">
        <f>O9-O13</f>
        <v>0</v>
      </c>
      <c r="P23" s="26">
        <f>P9-P13</f>
        <v>0</v>
      </c>
      <c r="Q23" s="63">
        <f t="shared" si="3"/>
        <v>-5853</v>
      </c>
      <c r="R23" s="63" t="e">
        <f t="shared" si="1"/>
        <v>#N/A</v>
      </c>
    </row>
    <row r="24" spans="1:19" s="69" customFormat="1" ht="15">
      <c r="A24" s="64" t="s">
        <v>102</v>
      </c>
      <c r="B24" s="65" t="s">
        <v>103</v>
      </c>
      <c r="C24" s="66"/>
      <c r="D24" s="66"/>
      <c r="E24" s="66"/>
      <c r="F24" s="66">
        <v>7100</v>
      </c>
      <c r="G24" s="66"/>
      <c r="H24" s="66"/>
      <c r="I24" s="66"/>
      <c r="J24" s="66">
        <v>9990</v>
      </c>
      <c r="K24" s="63">
        <f>J24-F24</f>
        <v>2890</v>
      </c>
      <c r="L24" s="63" t="e">
        <f t="shared" si="2"/>
        <v>#N/A</v>
      </c>
      <c r="M24" s="66">
        <v>0</v>
      </c>
      <c r="N24" s="66">
        <v>0</v>
      </c>
      <c r="O24" s="66">
        <v>0</v>
      </c>
      <c r="P24" s="66"/>
      <c r="Q24" s="63">
        <f t="shared" si="3"/>
        <v>0</v>
      </c>
      <c r="R24" s="63" t="e">
        <f t="shared" si="1"/>
        <v>#N/A</v>
      </c>
      <c r="S24" s="68"/>
    </row>
    <row r="25" spans="1:18" ht="30">
      <c r="A25" s="64" t="s">
        <v>104</v>
      </c>
      <c r="B25" s="65" t="s">
        <v>105</v>
      </c>
      <c r="C25" s="66"/>
      <c r="D25" s="66"/>
      <c r="E25" s="66"/>
      <c r="F25" s="66">
        <v>18035</v>
      </c>
      <c r="G25" s="66">
        <v>1682</v>
      </c>
      <c r="H25" s="66">
        <v>3313</v>
      </c>
      <c r="I25" s="66">
        <v>5186</v>
      </c>
      <c r="J25" s="66">
        <v>8277</v>
      </c>
      <c r="K25" s="63">
        <f t="shared" si="4"/>
        <v>-9758</v>
      </c>
      <c r="L25" s="63" t="e">
        <f>#N/A</f>
        <v>#N/A</v>
      </c>
      <c r="M25" s="66">
        <v>876</v>
      </c>
      <c r="N25" s="66"/>
      <c r="O25" s="67"/>
      <c r="P25" s="67"/>
      <c r="Q25" s="63">
        <f t="shared" si="3"/>
        <v>-5186</v>
      </c>
      <c r="R25" s="63" t="e">
        <f t="shared" si="1"/>
        <v>#N/A</v>
      </c>
    </row>
    <row r="26" spans="1:18" ht="28.5">
      <c r="A26" s="61" t="s">
        <v>106</v>
      </c>
      <c r="B26" s="62" t="s">
        <v>107</v>
      </c>
      <c r="C26" s="26">
        <v>121</v>
      </c>
      <c r="D26" s="26">
        <f aca="true" t="shared" si="7" ref="D26:J26">C27</f>
        <v>121</v>
      </c>
      <c r="E26" s="26">
        <f t="shared" si="7"/>
        <v>121</v>
      </c>
      <c r="F26" s="26">
        <v>2751</v>
      </c>
      <c r="G26" s="26">
        <f>F27</f>
        <v>526</v>
      </c>
      <c r="H26" s="26">
        <f>G27</f>
        <v>7725</v>
      </c>
      <c r="I26" s="26">
        <f t="shared" si="7"/>
        <v>1412</v>
      </c>
      <c r="J26" s="26">
        <f t="shared" si="7"/>
        <v>2079</v>
      </c>
      <c r="K26" s="63">
        <f>J26-F26</f>
        <v>-672</v>
      </c>
      <c r="L26" s="63" t="e">
        <f t="shared" si="2"/>
        <v>#N/A</v>
      </c>
      <c r="M26" s="26">
        <f>J27</f>
        <v>655</v>
      </c>
      <c r="N26" s="26">
        <f>M27</f>
        <v>2748</v>
      </c>
      <c r="O26" s="26">
        <f>N27</f>
        <v>2748</v>
      </c>
      <c r="P26" s="26">
        <f>O27</f>
        <v>2748</v>
      </c>
      <c r="Q26" s="63">
        <f t="shared" si="3"/>
        <v>1336</v>
      </c>
      <c r="R26" s="63" t="e">
        <f t="shared" si="1"/>
        <v>#N/A</v>
      </c>
    </row>
    <row r="27" spans="1:18" ht="28.5">
      <c r="A27" s="61" t="s">
        <v>108</v>
      </c>
      <c r="B27" s="62" t="s">
        <v>109</v>
      </c>
      <c r="C27" s="26">
        <f aca="true" t="shared" si="8" ref="C27:I27">C23+C24-C25+C26</f>
        <v>121</v>
      </c>
      <c r="D27" s="26">
        <f t="shared" si="8"/>
        <v>121</v>
      </c>
      <c r="E27" s="26">
        <f t="shared" si="8"/>
        <v>121</v>
      </c>
      <c r="F27" s="26">
        <f>F23+F24-F25+F26</f>
        <v>526</v>
      </c>
      <c r="G27" s="26">
        <f>G23+G24-G25+G26</f>
        <v>7725</v>
      </c>
      <c r="H27" s="26">
        <f>H23+H24-H25+H26</f>
        <v>1412</v>
      </c>
      <c r="I27" s="26">
        <f t="shared" si="8"/>
        <v>2079</v>
      </c>
      <c r="J27" s="26">
        <f>J23+J24-J25+J26</f>
        <v>655</v>
      </c>
      <c r="K27" s="63">
        <f>J27-F27</f>
        <v>129</v>
      </c>
      <c r="L27" s="63" t="e">
        <f>#N/A</f>
        <v>#N/A</v>
      </c>
      <c r="M27" s="26">
        <f>M23+M24-M25+M26</f>
        <v>2748</v>
      </c>
      <c r="N27" s="26">
        <f>N23+N24-N25+N26</f>
        <v>2748</v>
      </c>
      <c r="O27" s="26">
        <f>O23+O24-O25+O26</f>
        <v>2748</v>
      </c>
      <c r="P27" s="26">
        <f>P23+P24-P25+P26</f>
        <v>2748</v>
      </c>
      <c r="Q27" s="63">
        <f t="shared" si="3"/>
        <v>669</v>
      </c>
      <c r="R27" s="63" t="e">
        <f t="shared" si="1"/>
        <v>#N/A</v>
      </c>
    </row>
    <row r="28" spans="1:16" ht="30" customHeight="1">
      <c r="A28" s="163" t="s">
        <v>110</v>
      </c>
      <c r="B28" s="163"/>
      <c r="C28" s="163"/>
      <c r="D28" s="163"/>
      <c r="E28" s="163"/>
      <c r="F28" s="163"/>
      <c r="G28" s="163"/>
      <c r="H28" s="163"/>
      <c r="I28" s="163"/>
      <c r="J28" s="163"/>
      <c r="K28" s="163"/>
      <c r="L28" s="163"/>
      <c r="M28" s="163"/>
      <c r="N28" s="163"/>
      <c r="O28" s="163"/>
      <c r="P28" s="163"/>
    </row>
    <row r="29" ht="15">
      <c r="I29" s="70"/>
    </row>
    <row r="30" spans="1:16" ht="15">
      <c r="A30" s="164" t="s">
        <v>111</v>
      </c>
      <c r="B30" s="164"/>
      <c r="C30" s="164"/>
      <c r="D30" s="164"/>
      <c r="E30" s="164"/>
      <c r="F30" s="164"/>
      <c r="G30" s="164"/>
      <c r="H30" s="164"/>
      <c r="I30" s="164"/>
      <c r="J30" s="164"/>
      <c r="K30" s="164"/>
      <c r="L30" s="164"/>
      <c r="M30" s="164"/>
      <c r="N30" s="164"/>
      <c r="O30" s="164"/>
      <c r="P30" s="164"/>
    </row>
    <row r="31" ht="15">
      <c r="A31" s="71"/>
    </row>
    <row r="32" ht="15">
      <c r="A32" s="71"/>
    </row>
    <row r="33" ht="15.75" customHeight="1"/>
    <row r="34" spans="2:35" s="1" customFormat="1" ht="15">
      <c r="B34" s="1" t="s">
        <v>46</v>
      </c>
      <c r="G34" s="72"/>
      <c r="H34" s="73" t="s">
        <v>47</v>
      </c>
      <c r="I34" s="73"/>
      <c r="J34" s="73"/>
      <c r="K34" s="73"/>
      <c r="L34" s="73"/>
      <c r="M34" s="73"/>
      <c r="N34" s="73"/>
      <c r="O34" s="73"/>
      <c r="P34" s="73"/>
      <c r="W34" s="2"/>
      <c r="X34" s="2"/>
      <c r="Y34" s="2"/>
      <c r="Z34" s="2"/>
      <c r="AA34" s="2"/>
      <c r="AB34" s="2"/>
      <c r="AC34" s="2"/>
      <c r="AD34" s="2"/>
      <c r="AE34" s="2"/>
      <c r="AF34" s="2"/>
      <c r="AG34" s="2"/>
      <c r="AH34" s="2"/>
      <c r="AI34" s="2"/>
    </row>
    <row r="35" spans="7:35" s="1" customFormat="1" ht="15">
      <c r="G35" s="73"/>
      <c r="H35" s="73"/>
      <c r="I35" s="73"/>
      <c r="J35" s="73"/>
      <c r="K35" s="73"/>
      <c r="L35" s="73"/>
      <c r="M35" s="73"/>
      <c r="N35" s="73"/>
      <c r="O35" s="73"/>
      <c r="P35" s="73"/>
      <c r="W35" s="2"/>
      <c r="X35" s="2"/>
      <c r="Y35" s="2"/>
      <c r="Z35" s="2"/>
      <c r="AA35" s="2"/>
      <c r="AB35" s="2"/>
      <c r="AC35" s="2"/>
      <c r="AD35" s="2"/>
      <c r="AE35" s="2"/>
      <c r="AF35" s="2"/>
      <c r="AG35" s="2"/>
      <c r="AH35" s="2"/>
      <c r="AI35" s="2"/>
    </row>
    <row r="36" spans="2:35" s="1" customFormat="1" ht="15">
      <c r="B36" s="1" t="s">
        <v>48</v>
      </c>
      <c r="G36" s="72"/>
      <c r="H36" s="73" t="s">
        <v>47</v>
      </c>
      <c r="I36" s="73"/>
      <c r="J36" s="73"/>
      <c r="K36" s="73"/>
      <c r="L36" s="73"/>
      <c r="M36" s="73"/>
      <c r="N36" s="73"/>
      <c r="O36" s="73"/>
      <c r="P36" s="73"/>
      <c r="W36" s="2"/>
      <c r="X36" s="2"/>
      <c r="Y36" s="2"/>
      <c r="Z36" s="2"/>
      <c r="AA36" s="2"/>
      <c r="AB36" s="2"/>
      <c r="AC36" s="2"/>
      <c r="AD36" s="2"/>
      <c r="AE36" s="2"/>
      <c r="AF36" s="2"/>
      <c r="AG36" s="2"/>
      <c r="AH36" s="2"/>
      <c r="AI36" s="2"/>
    </row>
    <row r="37" spans="2:35" s="1" customFormat="1" ht="15">
      <c r="B37" s="1" t="s">
        <v>49</v>
      </c>
      <c r="G37" s="73"/>
      <c r="H37" s="73"/>
      <c r="I37" s="73"/>
      <c r="J37" s="73"/>
      <c r="K37" s="73"/>
      <c r="L37" s="73"/>
      <c r="M37" s="73"/>
      <c r="N37" s="73"/>
      <c r="O37" s="73"/>
      <c r="P37" s="73"/>
      <c r="W37" s="2"/>
      <c r="X37" s="2"/>
      <c r="Y37" s="2"/>
      <c r="Z37" s="2"/>
      <c r="AA37" s="2"/>
      <c r="AB37" s="2"/>
      <c r="AC37" s="2"/>
      <c r="AD37" s="2"/>
      <c r="AE37" s="2"/>
      <c r="AF37" s="2"/>
      <c r="AG37" s="2"/>
      <c r="AH37" s="2"/>
      <c r="AI37" s="2"/>
    </row>
    <row r="38" spans="7:35" s="1" customFormat="1" ht="15">
      <c r="G38" s="73"/>
      <c r="H38" s="73"/>
      <c r="I38" s="73"/>
      <c r="J38" s="73"/>
      <c r="K38" s="73"/>
      <c r="L38" s="73"/>
      <c r="M38" s="73"/>
      <c r="N38" s="73"/>
      <c r="O38" s="73"/>
      <c r="P38" s="73"/>
      <c r="W38" s="2"/>
      <c r="X38" s="2"/>
      <c r="Y38" s="2"/>
      <c r="Z38" s="2"/>
      <c r="AA38" s="2"/>
      <c r="AB38" s="2"/>
      <c r="AC38" s="2"/>
      <c r="AD38" s="2"/>
      <c r="AE38" s="2"/>
      <c r="AF38" s="2"/>
      <c r="AG38" s="2"/>
      <c r="AH38" s="2"/>
      <c r="AI38" s="2"/>
    </row>
    <row r="39" spans="2:35" s="1" customFormat="1" ht="15">
      <c r="B39" s="1" t="s">
        <v>50</v>
      </c>
      <c r="G39" s="73"/>
      <c r="H39" s="73"/>
      <c r="I39" s="73"/>
      <c r="J39" s="73"/>
      <c r="K39" s="73"/>
      <c r="L39" s="73"/>
      <c r="M39" s="73"/>
      <c r="N39" s="73"/>
      <c r="O39" s="73"/>
      <c r="P39" s="73"/>
      <c r="W39" s="2"/>
      <c r="X39" s="2"/>
      <c r="Y39" s="2"/>
      <c r="Z39" s="2"/>
      <c r="AA39" s="2"/>
      <c r="AB39" s="2"/>
      <c r="AC39" s="2"/>
      <c r="AD39" s="2"/>
      <c r="AE39" s="2"/>
      <c r="AF39" s="2"/>
      <c r="AG39" s="2"/>
      <c r="AH39" s="2"/>
      <c r="AI39" s="2"/>
    </row>
    <row r="40" spans="2:16" ht="48" customHeight="1">
      <c r="B40" s="161" t="s">
        <v>112</v>
      </c>
      <c r="C40" s="161"/>
      <c r="D40" s="161"/>
      <c r="E40" s="161"/>
      <c r="F40" s="161"/>
      <c r="G40" s="161"/>
      <c r="H40" s="161"/>
      <c r="I40" s="161"/>
      <c r="J40" s="161"/>
      <c r="K40" s="161"/>
      <c r="L40" s="161"/>
      <c r="M40" s="161"/>
      <c r="N40" s="161"/>
      <c r="O40" s="161"/>
      <c r="P40" s="161"/>
    </row>
    <row r="41" spans="2:16" ht="47.25" customHeight="1">
      <c r="B41" s="161" t="s">
        <v>113</v>
      </c>
      <c r="C41" s="161"/>
      <c r="D41" s="161"/>
      <c r="E41" s="161"/>
      <c r="F41" s="161"/>
      <c r="G41" s="161"/>
      <c r="H41" s="161"/>
      <c r="I41" s="161"/>
      <c r="J41" s="161"/>
      <c r="K41" s="161"/>
      <c r="L41" s="161"/>
      <c r="M41" s="161"/>
      <c r="N41" s="161"/>
      <c r="O41" s="161"/>
      <c r="P41" s="161"/>
    </row>
    <row r="42" spans="2:16" ht="18.75" customHeight="1">
      <c r="B42" s="161" t="s">
        <v>114</v>
      </c>
      <c r="C42" s="161"/>
      <c r="D42" s="161"/>
      <c r="E42" s="161"/>
      <c r="F42" s="161"/>
      <c r="G42" s="161"/>
      <c r="H42" s="161"/>
      <c r="I42" s="161"/>
      <c r="J42" s="161"/>
      <c r="K42" s="161"/>
      <c r="L42" s="161"/>
      <c r="M42" s="161"/>
      <c r="N42" s="161"/>
      <c r="O42" s="161"/>
      <c r="P42" s="161"/>
    </row>
    <row r="43" spans="2:16" ht="19.5" customHeight="1">
      <c r="B43" s="161" t="s">
        <v>115</v>
      </c>
      <c r="C43" s="161"/>
      <c r="D43" s="161"/>
      <c r="E43" s="161"/>
      <c r="F43" s="161"/>
      <c r="G43" s="161"/>
      <c r="H43" s="161"/>
      <c r="I43" s="161"/>
      <c r="J43" s="161"/>
      <c r="K43" s="161"/>
      <c r="L43" s="161"/>
      <c r="M43" s="161"/>
      <c r="N43" s="161"/>
      <c r="O43" s="161"/>
      <c r="P43" s="161"/>
    </row>
    <row r="44" spans="2:16" ht="47.25" customHeight="1">
      <c r="B44" s="161" t="s">
        <v>116</v>
      </c>
      <c r="C44" s="161"/>
      <c r="D44" s="161"/>
      <c r="E44" s="161"/>
      <c r="F44" s="161"/>
      <c r="G44" s="161"/>
      <c r="H44" s="161"/>
      <c r="I44" s="161"/>
      <c r="J44" s="161"/>
      <c r="K44" s="161"/>
      <c r="L44" s="161"/>
      <c r="M44" s="161"/>
      <c r="N44" s="161"/>
      <c r="O44" s="161"/>
      <c r="P44" s="161"/>
    </row>
    <row r="45" spans="2:16" ht="34.5" customHeight="1">
      <c r="B45" s="161" t="s">
        <v>117</v>
      </c>
      <c r="C45" s="161"/>
      <c r="D45" s="161"/>
      <c r="E45" s="161"/>
      <c r="F45" s="161"/>
      <c r="G45" s="161"/>
      <c r="H45" s="161"/>
      <c r="I45" s="161"/>
      <c r="J45" s="161"/>
      <c r="K45" s="161"/>
      <c r="L45" s="161"/>
      <c r="M45" s="161"/>
      <c r="N45" s="161"/>
      <c r="O45" s="161"/>
      <c r="P45" s="161"/>
    </row>
    <row r="46" spans="2:16" ht="16.5" customHeight="1">
      <c r="B46" s="161" t="s">
        <v>118</v>
      </c>
      <c r="C46" s="161"/>
      <c r="D46" s="161"/>
      <c r="E46" s="161"/>
      <c r="F46" s="161"/>
      <c r="G46" s="161"/>
      <c r="H46" s="161"/>
      <c r="I46" s="161"/>
      <c r="J46" s="161"/>
      <c r="K46" s="161"/>
      <c r="L46" s="161"/>
      <c r="M46" s="161"/>
      <c r="N46" s="161"/>
      <c r="O46" s="161"/>
      <c r="P46" s="161"/>
    </row>
    <row r="47" spans="2:16" ht="15" customHeight="1">
      <c r="B47" s="161" t="s">
        <v>119</v>
      </c>
      <c r="C47" s="161"/>
      <c r="D47" s="161"/>
      <c r="E47" s="161"/>
      <c r="F47" s="161"/>
      <c r="G47" s="161"/>
      <c r="H47" s="161"/>
      <c r="I47" s="161"/>
      <c r="J47" s="161"/>
      <c r="K47" s="161"/>
      <c r="L47" s="161"/>
      <c r="M47" s="161"/>
      <c r="N47" s="161"/>
      <c r="O47" s="161"/>
      <c r="P47" s="161"/>
    </row>
  </sheetData>
  <sheetProtection selectLockedCells="1" selectUnlockedCells="1"/>
  <mergeCells count="21">
    <mergeCell ref="F3:K3"/>
    <mergeCell ref="F4:K4"/>
    <mergeCell ref="F5:K5"/>
    <mergeCell ref="A6:E6"/>
    <mergeCell ref="F6:K6"/>
    <mergeCell ref="A7:B8"/>
    <mergeCell ref="C7:F7"/>
    <mergeCell ref="G7:J7"/>
    <mergeCell ref="K7:L7"/>
    <mergeCell ref="M7:P7"/>
    <mergeCell ref="Q7:R7"/>
    <mergeCell ref="A28:P28"/>
    <mergeCell ref="A30:P30"/>
    <mergeCell ref="B40:P40"/>
    <mergeCell ref="B41:P41"/>
    <mergeCell ref="B42:P42"/>
    <mergeCell ref="B43:P43"/>
    <mergeCell ref="B44:P44"/>
    <mergeCell ref="B45:P45"/>
    <mergeCell ref="B46:P46"/>
    <mergeCell ref="B47:P47"/>
  </mergeCells>
  <printOptions/>
  <pageMargins left="0.7083333333333334" right="0.7083333333333334" top="0.7479166666666667" bottom="0.7479166666666667" header="0.5118055555555555" footer="0.5118055555555555"/>
  <pageSetup fitToHeight="1" fitToWidth="1" horizontalDpi="300" verticalDpi="300" orientation="landscape" paperSize="9" scale="64" r:id="rId1"/>
</worksheet>
</file>

<file path=xl/worksheets/sheet3.xml><?xml version="1.0" encoding="utf-8"?>
<worksheet xmlns="http://schemas.openxmlformats.org/spreadsheetml/2006/main" xmlns:r="http://schemas.openxmlformats.org/officeDocument/2006/relationships">
  <sheetPr>
    <pageSetUpPr fitToPage="1"/>
  </sheetPr>
  <dimension ref="A1:Q51"/>
  <sheetViews>
    <sheetView view="pageBreakPreview" zoomScaleSheetLayoutView="100" zoomScalePageLayoutView="0" workbookViewId="0" topLeftCell="A1">
      <selection activeCell="L13" sqref="L13"/>
    </sheetView>
  </sheetViews>
  <sheetFormatPr defaultColWidth="9.140625" defaultRowHeight="12.75"/>
  <cols>
    <col min="1" max="1" width="44.28125" style="74" customWidth="1"/>
    <col min="2" max="2" width="9.140625" style="1" customWidth="1"/>
    <col min="3" max="8" width="12.8515625" style="1" customWidth="1"/>
    <col min="9" max="16384" width="9.140625" style="1" customWidth="1"/>
  </cols>
  <sheetData>
    <row r="1" ht="15">
      <c r="H1" s="3" t="s">
        <v>120</v>
      </c>
    </row>
    <row r="3" spans="1:16" ht="15" customHeight="1">
      <c r="A3" s="52"/>
      <c r="B3" s="157" t="s">
        <v>121</v>
      </c>
      <c r="C3" s="157"/>
      <c r="D3" s="157"/>
      <c r="E3" s="157"/>
      <c r="F3" s="52"/>
      <c r="G3" s="52"/>
      <c r="H3" s="52"/>
      <c r="I3" s="52"/>
      <c r="J3" s="52"/>
      <c r="K3" s="52"/>
      <c r="L3" s="52"/>
      <c r="M3" s="52"/>
      <c r="N3" s="52"/>
      <c r="O3" s="52"/>
      <c r="P3" s="52"/>
    </row>
    <row r="4" spans="1:17" ht="15" customHeight="1">
      <c r="A4" s="52"/>
      <c r="B4" s="158"/>
      <c r="C4" s="158"/>
      <c r="D4" s="158"/>
      <c r="E4" s="158"/>
      <c r="F4" s="52"/>
      <c r="G4" s="52"/>
      <c r="H4" s="52"/>
      <c r="I4" s="52"/>
      <c r="J4" s="52"/>
      <c r="K4" s="4"/>
      <c r="L4" s="4"/>
      <c r="M4" s="4"/>
      <c r="N4" s="4"/>
      <c r="O4" s="4"/>
      <c r="P4" s="4"/>
      <c r="Q4" s="2"/>
    </row>
    <row r="5" spans="1:17" ht="19.5" customHeight="1">
      <c r="A5" s="5"/>
      <c r="B5" s="170" t="s">
        <v>2</v>
      </c>
      <c r="C5" s="170"/>
      <c r="D5" s="170"/>
      <c r="E5" s="170"/>
      <c r="F5" s="75"/>
      <c r="G5" s="75"/>
      <c r="H5" s="75"/>
      <c r="I5" s="75"/>
      <c r="J5" s="75"/>
      <c r="K5" s="6"/>
      <c r="L5" s="6"/>
      <c r="M5" s="76"/>
      <c r="N5" s="76"/>
      <c r="O5" s="171"/>
      <c r="P5" s="171"/>
      <c r="Q5" s="2"/>
    </row>
    <row r="6" ht="15">
      <c r="H6" s="3" t="s">
        <v>3</v>
      </c>
    </row>
    <row r="7" spans="1:8" ht="15" customHeight="1">
      <c r="A7" s="77" t="s">
        <v>4</v>
      </c>
      <c r="B7" s="78" t="s">
        <v>122</v>
      </c>
      <c r="C7" s="172">
        <v>43466</v>
      </c>
      <c r="D7" s="172"/>
      <c r="E7" s="172">
        <v>43739</v>
      </c>
      <c r="F7" s="172"/>
      <c r="G7" s="173" t="s">
        <v>5</v>
      </c>
      <c r="H7" s="173"/>
    </row>
    <row r="8" spans="1:8" ht="15">
      <c r="A8" s="77">
        <v>1</v>
      </c>
      <c r="B8" s="78">
        <v>2</v>
      </c>
      <c r="C8" s="77" t="s">
        <v>123</v>
      </c>
      <c r="D8" s="77" t="s">
        <v>8</v>
      </c>
      <c r="E8" s="77" t="s">
        <v>123</v>
      </c>
      <c r="F8" s="77" t="s">
        <v>8</v>
      </c>
      <c r="G8" s="77" t="s">
        <v>123</v>
      </c>
      <c r="H8" s="77" t="s">
        <v>9</v>
      </c>
    </row>
    <row r="9" spans="1:8" ht="15">
      <c r="A9" s="79" t="s">
        <v>124</v>
      </c>
      <c r="B9" s="80"/>
      <c r="C9" s="81"/>
      <c r="D9" s="82"/>
      <c r="E9" s="81"/>
      <c r="F9" s="82"/>
      <c r="G9" s="83"/>
      <c r="H9" s="84"/>
    </row>
    <row r="10" spans="1:8" ht="15">
      <c r="A10" s="85" t="s">
        <v>125</v>
      </c>
      <c r="B10" s="86">
        <v>1110</v>
      </c>
      <c r="C10" s="87"/>
      <c r="D10" s="88" t="e">
        <f>#N/A</f>
        <v>#N/A</v>
      </c>
      <c r="E10" s="87"/>
      <c r="F10" s="88" t="e">
        <f>#N/A</f>
        <v>#N/A</v>
      </c>
      <c r="G10" s="89">
        <f>E10-C10</f>
        <v>0</v>
      </c>
      <c r="H10" s="90" t="e">
        <f>#N/A</f>
        <v>#N/A</v>
      </c>
    </row>
    <row r="11" spans="1:8" ht="15">
      <c r="A11" s="85" t="s">
        <v>126</v>
      </c>
      <c r="B11" s="86">
        <v>1120</v>
      </c>
      <c r="C11" s="87"/>
      <c r="D11" s="88" t="e">
        <f>#N/A</f>
        <v>#N/A</v>
      </c>
      <c r="E11" s="87"/>
      <c r="F11" s="88" t="e">
        <f>#N/A</f>
        <v>#N/A</v>
      </c>
      <c r="G11" s="89">
        <f aca="true" t="shared" si="0" ref="G11:G27">E11-C11</f>
        <v>0</v>
      </c>
      <c r="H11" s="90" t="e">
        <f aca="true" t="shared" si="1" ref="H11:H26">#N/A</f>
        <v>#N/A</v>
      </c>
    </row>
    <row r="12" spans="1:8" ht="15">
      <c r="A12" s="85" t="s">
        <v>127</v>
      </c>
      <c r="B12" s="86">
        <v>1130</v>
      </c>
      <c r="C12" s="87"/>
      <c r="D12" s="88" t="e">
        <f>#N/A</f>
        <v>#N/A</v>
      </c>
      <c r="E12" s="87"/>
      <c r="F12" s="88" t="e">
        <f>#N/A</f>
        <v>#N/A</v>
      </c>
      <c r="G12" s="89">
        <f t="shared" si="0"/>
        <v>0</v>
      </c>
      <c r="H12" s="90" t="e">
        <f t="shared" si="1"/>
        <v>#N/A</v>
      </c>
    </row>
    <row r="13" spans="1:8" ht="15">
      <c r="A13" s="85" t="s">
        <v>128</v>
      </c>
      <c r="B13" s="86">
        <v>1140</v>
      </c>
      <c r="C13" s="87"/>
      <c r="D13" s="88" t="e">
        <f>#N/A</f>
        <v>#N/A</v>
      </c>
      <c r="E13" s="87"/>
      <c r="F13" s="88" t="e">
        <f>#N/A</f>
        <v>#N/A</v>
      </c>
      <c r="G13" s="89">
        <f t="shared" si="0"/>
        <v>0</v>
      </c>
      <c r="H13" s="90" t="e">
        <f t="shared" si="1"/>
        <v>#N/A</v>
      </c>
    </row>
    <row r="14" spans="1:8" ht="15">
      <c r="A14" s="85" t="s">
        <v>129</v>
      </c>
      <c r="B14" s="86">
        <v>1150</v>
      </c>
      <c r="C14" s="87"/>
      <c r="D14" s="88" t="e">
        <f>#N/A</f>
        <v>#N/A</v>
      </c>
      <c r="E14" s="87"/>
      <c r="F14" s="88" t="e">
        <f>#N/A</f>
        <v>#N/A</v>
      </c>
      <c r="G14" s="89">
        <f t="shared" si="0"/>
        <v>0</v>
      </c>
      <c r="H14" s="90" t="e">
        <f t="shared" si="1"/>
        <v>#N/A</v>
      </c>
    </row>
    <row r="15" spans="1:8" ht="17.25" customHeight="1">
      <c r="A15" s="85" t="s">
        <v>130</v>
      </c>
      <c r="B15" s="86">
        <v>1160</v>
      </c>
      <c r="C15" s="87"/>
      <c r="D15" s="88" t="e">
        <f>#N/A</f>
        <v>#N/A</v>
      </c>
      <c r="E15" s="87"/>
      <c r="F15" s="88" t="e">
        <f>#N/A</f>
        <v>#N/A</v>
      </c>
      <c r="G15" s="89">
        <f t="shared" si="0"/>
        <v>0</v>
      </c>
      <c r="H15" s="90" t="e">
        <f t="shared" si="1"/>
        <v>#N/A</v>
      </c>
    </row>
    <row r="16" spans="1:8" ht="15">
      <c r="A16" s="85" t="s">
        <v>131</v>
      </c>
      <c r="B16" s="86">
        <v>1170</v>
      </c>
      <c r="C16" s="87"/>
      <c r="D16" s="88" t="e">
        <f>#N/A</f>
        <v>#N/A</v>
      </c>
      <c r="E16" s="87"/>
      <c r="F16" s="88" t="e">
        <f>#N/A</f>
        <v>#N/A</v>
      </c>
      <c r="G16" s="89">
        <f t="shared" si="0"/>
        <v>0</v>
      </c>
      <c r="H16" s="90" t="e">
        <f t="shared" si="1"/>
        <v>#N/A</v>
      </c>
    </row>
    <row r="17" spans="1:8" ht="15">
      <c r="A17" s="85" t="s">
        <v>132</v>
      </c>
      <c r="B17" s="86">
        <v>1180</v>
      </c>
      <c r="C17" s="87"/>
      <c r="D17" s="88" t="e">
        <f>#N/A</f>
        <v>#N/A</v>
      </c>
      <c r="E17" s="87"/>
      <c r="F17" s="88" t="e">
        <f>#N/A</f>
        <v>#N/A</v>
      </c>
      <c r="G17" s="89">
        <f t="shared" si="0"/>
        <v>0</v>
      </c>
      <c r="H17" s="90" t="e">
        <f t="shared" si="1"/>
        <v>#N/A</v>
      </c>
    </row>
    <row r="18" spans="1:8" ht="15">
      <c r="A18" s="85" t="s">
        <v>133</v>
      </c>
      <c r="B18" s="86">
        <v>1190</v>
      </c>
      <c r="C18" s="87"/>
      <c r="D18" s="88" t="e">
        <f>#N/A</f>
        <v>#N/A</v>
      </c>
      <c r="E18" s="87"/>
      <c r="F18" s="88" t="e">
        <f>#N/A</f>
        <v>#N/A</v>
      </c>
      <c r="G18" s="89">
        <f t="shared" si="0"/>
        <v>0</v>
      </c>
      <c r="H18" s="90" t="e">
        <f t="shared" si="1"/>
        <v>#N/A</v>
      </c>
    </row>
    <row r="19" spans="1:8" ht="15">
      <c r="A19" s="91" t="s">
        <v>134</v>
      </c>
      <c r="B19" s="92">
        <v>1100</v>
      </c>
      <c r="C19" s="93">
        <f>SUM(C10:C18)</f>
        <v>0</v>
      </c>
      <c r="D19" s="94" t="e">
        <f>#N/A</f>
        <v>#N/A</v>
      </c>
      <c r="E19" s="93">
        <f>SUM(E10:E18)</f>
        <v>0</v>
      </c>
      <c r="F19" s="94" t="e">
        <f>#N/A</f>
        <v>#N/A</v>
      </c>
      <c r="G19" s="89">
        <f t="shared" si="0"/>
        <v>0</v>
      </c>
      <c r="H19" s="90" t="e">
        <f t="shared" si="1"/>
        <v>#N/A</v>
      </c>
    </row>
    <row r="20" spans="1:8" ht="15">
      <c r="A20" s="79" t="s">
        <v>135</v>
      </c>
      <c r="B20" s="80"/>
      <c r="C20" s="87"/>
      <c r="D20" s="88" t="e">
        <f>#N/A</f>
        <v>#N/A</v>
      </c>
      <c r="E20" s="87"/>
      <c r="F20" s="88" t="e">
        <f>#N/A</f>
        <v>#N/A</v>
      </c>
      <c r="G20" s="89">
        <f t="shared" si="0"/>
        <v>0</v>
      </c>
      <c r="H20" s="90" t="e">
        <f t="shared" si="1"/>
        <v>#N/A</v>
      </c>
    </row>
    <row r="21" spans="1:8" ht="15">
      <c r="A21" s="85" t="s">
        <v>136</v>
      </c>
      <c r="B21" s="86">
        <v>1210</v>
      </c>
      <c r="C21" s="87"/>
      <c r="D21" s="88" t="e">
        <f>#N/A</f>
        <v>#N/A</v>
      </c>
      <c r="E21" s="87"/>
      <c r="F21" s="88" t="e">
        <f>#N/A</f>
        <v>#N/A</v>
      </c>
      <c r="G21" s="89">
        <f t="shared" si="0"/>
        <v>0</v>
      </c>
      <c r="H21" s="90" t="e">
        <f t="shared" si="1"/>
        <v>#N/A</v>
      </c>
    </row>
    <row r="22" spans="1:8" ht="30">
      <c r="A22" s="85" t="s">
        <v>137</v>
      </c>
      <c r="B22" s="86">
        <v>1220</v>
      </c>
      <c r="C22" s="87"/>
      <c r="D22" s="88" t="e">
        <f>#N/A</f>
        <v>#N/A</v>
      </c>
      <c r="E22" s="87"/>
      <c r="F22" s="88" t="e">
        <f>#N/A</f>
        <v>#N/A</v>
      </c>
      <c r="G22" s="89">
        <f t="shared" si="0"/>
        <v>0</v>
      </c>
      <c r="H22" s="90" t="e">
        <f t="shared" si="1"/>
        <v>#N/A</v>
      </c>
    </row>
    <row r="23" spans="1:8" ht="15">
      <c r="A23" s="85" t="s">
        <v>138</v>
      </c>
      <c r="B23" s="86">
        <v>1230</v>
      </c>
      <c r="C23" s="87"/>
      <c r="D23" s="88" t="e">
        <f>#N/A</f>
        <v>#N/A</v>
      </c>
      <c r="E23" s="87"/>
      <c r="F23" s="88" t="e">
        <f>#N/A</f>
        <v>#N/A</v>
      </c>
      <c r="G23" s="89">
        <f t="shared" si="0"/>
        <v>0</v>
      </c>
      <c r="H23" s="90" t="e">
        <f>#N/A</f>
        <v>#N/A</v>
      </c>
    </row>
    <row r="24" spans="1:8" ht="30">
      <c r="A24" s="85" t="s">
        <v>139</v>
      </c>
      <c r="B24" s="86">
        <v>1240</v>
      </c>
      <c r="C24" s="87"/>
      <c r="D24" s="88" t="e">
        <f>#N/A</f>
        <v>#N/A</v>
      </c>
      <c r="E24" s="87"/>
      <c r="F24" s="88" t="e">
        <f>#N/A</f>
        <v>#N/A</v>
      </c>
      <c r="G24" s="89">
        <f t="shared" si="0"/>
        <v>0</v>
      </c>
      <c r="H24" s="90" t="e">
        <f t="shared" si="1"/>
        <v>#N/A</v>
      </c>
    </row>
    <row r="25" spans="1:8" ht="15">
      <c r="A25" s="85" t="s">
        <v>140</v>
      </c>
      <c r="B25" s="86">
        <v>1250</v>
      </c>
      <c r="C25" s="87"/>
      <c r="D25" s="88" t="e">
        <f>#N/A</f>
        <v>#N/A</v>
      </c>
      <c r="E25" s="87"/>
      <c r="F25" s="88" t="e">
        <f>#N/A</f>
        <v>#N/A</v>
      </c>
      <c r="G25" s="89">
        <f t="shared" si="0"/>
        <v>0</v>
      </c>
      <c r="H25" s="90" t="e">
        <f t="shared" si="1"/>
        <v>#N/A</v>
      </c>
    </row>
    <row r="26" spans="1:8" ht="15">
      <c r="A26" s="85" t="s">
        <v>141</v>
      </c>
      <c r="B26" s="86">
        <v>1260</v>
      </c>
      <c r="C26" s="87"/>
      <c r="D26" s="88" t="e">
        <f>#N/A</f>
        <v>#N/A</v>
      </c>
      <c r="E26" s="87"/>
      <c r="F26" s="88" t="e">
        <f>#N/A</f>
        <v>#N/A</v>
      </c>
      <c r="G26" s="89">
        <f t="shared" si="0"/>
        <v>0</v>
      </c>
      <c r="H26" s="90" t="e">
        <f t="shared" si="1"/>
        <v>#N/A</v>
      </c>
    </row>
    <row r="27" spans="1:8" ht="15">
      <c r="A27" s="91" t="s">
        <v>142</v>
      </c>
      <c r="B27" s="92">
        <v>1200</v>
      </c>
      <c r="C27" s="93">
        <f>SUM(C21:C26)</f>
        <v>0</v>
      </c>
      <c r="D27" s="94" t="e">
        <f>#N/A</f>
        <v>#N/A</v>
      </c>
      <c r="E27" s="93">
        <f>SUM(E21:E26)</f>
        <v>0</v>
      </c>
      <c r="F27" s="94" t="e">
        <f>#N/A</f>
        <v>#N/A</v>
      </c>
      <c r="G27" s="89">
        <f t="shared" si="0"/>
        <v>0</v>
      </c>
      <c r="H27" s="90" t="e">
        <f>#N/A</f>
        <v>#N/A</v>
      </c>
    </row>
    <row r="28" spans="1:8" ht="15.75" customHeight="1">
      <c r="A28" s="95" t="s">
        <v>143</v>
      </c>
      <c r="B28" s="96">
        <v>1600</v>
      </c>
      <c r="C28" s="97">
        <f>C19+C27</f>
        <v>0</v>
      </c>
      <c r="D28" s="98" t="e">
        <f>D19+D27</f>
        <v>#N/A</v>
      </c>
      <c r="E28" s="97">
        <f>E19+E27</f>
        <v>0</v>
      </c>
      <c r="F28" s="98" t="e">
        <f>F19+F27</f>
        <v>#N/A</v>
      </c>
      <c r="G28" s="97">
        <f>C28-E28</f>
        <v>0</v>
      </c>
      <c r="H28" s="98" t="e">
        <f>#N/A</f>
        <v>#N/A</v>
      </c>
    </row>
    <row r="29" spans="1:8" ht="15">
      <c r="A29" s="99" t="s">
        <v>6</v>
      </c>
      <c r="B29" s="100"/>
      <c r="C29" s="101"/>
      <c r="D29" s="102"/>
      <c r="E29" s="103"/>
      <c r="F29" s="104"/>
      <c r="G29" s="103"/>
      <c r="H29" s="104"/>
    </row>
    <row r="30" spans="1:8" ht="15">
      <c r="A30" s="79" t="s">
        <v>144</v>
      </c>
      <c r="B30" s="105"/>
      <c r="C30" s="87"/>
      <c r="D30" s="88"/>
      <c r="E30" s="87"/>
      <c r="F30" s="88"/>
      <c r="G30" s="83"/>
      <c r="H30" s="84"/>
    </row>
    <row r="31" spans="1:8" ht="30">
      <c r="A31" s="85" t="s">
        <v>145</v>
      </c>
      <c r="B31" s="86">
        <v>1310</v>
      </c>
      <c r="C31" s="87"/>
      <c r="D31" s="88" t="e">
        <f>#N/A</f>
        <v>#N/A</v>
      </c>
      <c r="E31" s="87"/>
      <c r="F31" s="88" t="e">
        <f>#N/A</f>
        <v>#N/A</v>
      </c>
      <c r="G31" s="89">
        <f>E31-C31</f>
        <v>0</v>
      </c>
      <c r="H31" s="90" t="e">
        <f>#N/A</f>
        <v>#N/A</v>
      </c>
    </row>
    <row r="32" spans="1:8" ht="30">
      <c r="A32" s="85" t="s">
        <v>146</v>
      </c>
      <c r="B32" s="86">
        <v>1320</v>
      </c>
      <c r="C32" s="87"/>
      <c r="D32" s="88" t="e">
        <f>#N/A</f>
        <v>#N/A</v>
      </c>
      <c r="E32" s="87"/>
      <c r="F32" s="88" t="e">
        <f>#N/A</f>
        <v>#N/A</v>
      </c>
      <c r="G32" s="89">
        <f aca="true" t="shared" si="2" ref="G32:G50">E32-C32</f>
        <v>0</v>
      </c>
      <c r="H32" s="90" t="e">
        <f aca="true" t="shared" si="3" ref="H32:H50">#N/A</f>
        <v>#N/A</v>
      </c>
    </row>
    <row r="33" spans="1:8" ht="15">
      <c r="A33" s="85" t="s">
        <v>147</v>
      </c>
      <c r="B33" s="86">
        <v>1340</v>
      </c>
      <c r="C33" s="87"/>
      <c r="D33" s="88" t="e">
        <f>#N/A</f>
        <v>#N/A</v>
      </c>
      <c r="E33" s="87"/>
      <c r="F33" s="88" t="e">
        <f>#N/A</f>
        <v>#N/A</v>
      </c>
      <c r="G33" s="89">
        <f t="shared" si="2"/>
        <v>0</v>
      </c>
      <c r="H33" s="90" t="e">
        <f t="shared" si="3"/>
        <v>#N/A</v>
      </c>
    </row>
    <row r="34" spans="1:8" ht="15">
      <c r="A34" s="85" t="s">
        <v>148</v>
      </c>
      <c r="B34" s="86">
        <v>1350</v>
      </c>
      <c r="C34" s="87"/>
      <c r="D34" s="88" t="e">
        <f>#N/A</f>
        <v>#N/A</v>
      </c>
      <c r="E34" s="87"/>
      <c r="F34" s="88" t="e">
        <f>#N/A</f>
        <v>#N/A</v>
      </c>
      <c r="G34" s="89">
        <f t="shared" si="2"/>
        <v>0</v>
      </c>
      <c r="H34" s="90" t="e">
        <f t="shared" si="3"/>
        <v>#N/A</v>
      </c>
    </row>
    <row r="35" spans="1:8" ht="15">
      <c r="A35" s="85" t="s">
        <v>149</v>
      </c>
      <c r="B35" s="86">
        <v>1360</v>
      </c>
      <c r="C35" s="87"/>
      <c r="D35" s="88" t="e">
        <f>#N/A</f>
        <v>#N/A</v>
      </c>
      <c r="E35" s="87"/>
      <c r="F35" s="88" t="e">
        <f>#N/A</f>
        <v>#N/A</v>
      </c>
      <c r="G35" s="89">
        <f t="shared" si="2"/>
        <v>0</v>
      </c>
      <c r="H35" s="90" t="e">
        <f t="shared" si="3"/>
        <v>#N/A</v>
      </c>
    </row>
    <row r="36" spans="1:8" ht="30">
      <c r="A36" s="85" t="s">
        <v>150</v>
      </c>
      <c r="B36" s="86">
        <v>1370</v>
      </c>
      <c r="C36" s="87"/>
      <c r="D36" s="88" t="e">
        <f>#N/A</f>
        <v>#N/A</v>
      </c>
      <c r="E36" s="87"/>
      <c r="F36" s="88" t="e">
        <f>#N/A</f>
        <v>#N/A</v>
      </c>
      <c r="G36" s="89">
        <f t="shared" si="2"/>
        <v>0</v>
      </c>
      <c r="H36" s="90" t="e">
        <f t="shared" si="3"/>
        <v>#N/A</v>
      </c>
    </row>
    <row r="37" spans="1:8" ht="15">
      <c r="A37" s="91" t="s">
        <v>151</v>
      </c>
      <c r="B37" s="92">
        <v>1300</v>
      </c>
      <c r="C37" s="93">
        <f>SUM(C31:C36)</f>
        <v>0</v>
      </c>
      <c r="D37" s="94" t="e">
        <f>#N/A</f>
        <v>#N/A</v>
      </c>
      <c r="E37" s="93">
        <f>SUM(E31:E36)</f>
        <v>0</v>
      </c>
      <c r="F37" s="94" t="e">
        <f>#N/A</f>
        <v>#N/A</v>
      </c>
      <c r="G37" s="89">
        <f t="shared" si="2"/>
        <v>0</v>
      </c>
      <c r="H37" s="90" t="e">
        <f t="shared" si="3"/>
        <v>#N/A</v>
      </c>
    </row>
    <row r="38" spans="1:8" ht="17.25" customHeight="1">
      <c r="A38" s="79" t="s">
        <v>152</v>
      </c>
      <c r="B38" s="80"/>
      <c r="C38" s="87"/>
      <c r="D38" s="88"/>
      <c r="E38" s="87"/>
      <c r="F38" s="88"/>
      <c r="G38" s="89">
        <f t="shared" si="2"/>
        <v>0</v>
      </c>
      <c r="H38" s="90" t="e">
        <f t="shared" si="3"/>
        <v>#N/A</v>
      </c>
    </row>
    <row r="39" spans="1:8" ht="15">
      <c r="A39" s="85" t="s">
        <v>153</v>
      </c>
      <c r="B39" s="86">
        <v>1410</v>
      </c>
      <c r="C39" s="87"/>
      <c r="D39" s="88" t="e">
        <f>#N/A</f>
        <v>#N/A</v>
      </c>
      <c r="E39" s="87"/>
      <c r="F39" s="88" t="e">
        <f>#N/A</f>
        <v>#N/A</v>
      </c>
      <c r="G39" s="89">
        <f t="shared" si="2"/>
        <v>0</v>
      </c>
      <c r="H39" s="90" t="e">
        <f t="shared" si="3"/>
        <v>#N/A</v>
      </c>
    </row>
    <row r="40" spans="1:8" ht="15">
      <c r="A40" s="85" t="s">
        <v>154</v>
      </c>
      <c r="B40" s="86">
        <v>1420</v>
      </c>
      <c r="C40" s="87"/>
      <c r="D40" s="88" t="e">
        <f>#N/A</f>
        <v>#N/A</v>
      </c>
      <c r="E40" s="87"/>
      <c r="F40" s="88" t="e">
        <f>#N/A</f>
        <v>#N/A</v>
      </c>
      <c r="G40" s="89">
        <f t="shared" si="2"/>
        <v>0</v>
      </c>
      <c r="H40" s="90" t="e">
        <f t="shared" si="3"/>
        <v>#N/A</v>
      </c>
    </row>
    <row r="41" spans="1:8" ht="15">
      <c r="A41" s="85" t="s">
        <v>155</v>
      </c>
      <c r="B41" s="86">
        <v>1430</v>
      </c>
      <c r="C41" s="87"/>
      <c r="D41" s="88" t="e">
        <f>#N/A</f>
        <v>#N/A</v>
      </c>
      <c r="E41" s="87"/>
      <c r="F41" s="88" t="e">
        <f>#N/A</f>
        <v>#N/A</v>
      </c>
      <c r="G41" s="89">
        <f t="shared" si="2"/>
        <v>0</v>
      </c>
      <c r="H41" s="90" t="e">
        <f t="shared" si="3"/>
        <v>#N/A</v>
      </c>
    </row>
    <row r="42" spans="1:8" ht="15">
      <c r="A42" s="85" t="s">
        <v>156</v>
      </c>
      <c r="B42" s="86">
        <v>1450</v>
      </c>
      <c r="C42" s="87"/>
      <c r="D42" s="88" t="e">
        <f>#N/A</f>
        <v>#N/A</v>
      </c>
      <c r="E42" s="87"/>
      <c r="F42" s="88" t="e">
        <f>#N/A</f>
        <v>#N/A</v>
      </c>
      <c r="G42" s="89">
        <f t="shared" si="2"/>
        <v>0</v>
      </c>
      <c r="H42" s="90" t="e">
        <f t="shared" si="3"/>
        <v>#N/A</v>
      </c>
    </row>
    <row r="43" spans="1:8" ht="15">
      <c r="A43" s="91" t="s">
        <v>157</v>
      </c>
      <c r="B43" s="92">
        <v>1400</v>
      </c>
      <c r="C43" s="93">
        <f>SUM(C38:C42)</f>
        <v>0</v>
      </c>
      <c r="D43" s="94" t="e">
        <f>#N/A</f>
        <v>#N/A</v>
      </c>
      <c r="E43" s="93">
        <f>SUM(E38:E42)</f>
        <v>0</v>
      </c>
      <c r="F43" s="94" t="e">
        <f>#N/A</f>
        <v>#N/A</v>
      </c>
      <c r="G43" s="89">
        <f t="shared" si="2"/>
        <v>0</v>
      </c>
      <c r="H43" s="90" t="e">
        <f t="shared" si="3"/>
        <v>#N/A</v>
      </c>
    </row>
    <row r="44" spans="1:8" ht="28.5">
      <c r="A44" s="79" t="s">
        <v>158</v>
      </c>
      <c r="B44" s="80"/>
      <c r="C44" s="87"/>
      <c r="D44" s="88"/>
      <c r="E44" s="87"/>
      <c r="F44" s="88"/>
      <c r="G44" s="89">
        <f t="shared" si="2"/>
        <v>0</v>
      </c>
      <c r="H44" s="90" t="e">
        <f t="shared" si="3"/>
        <v>#N/A</v>
      </c>
    </row>
    <row r="45" spans="1:8" ht="15">
      <c r="A45" s="85" t="s">
        <v>153</v>
      </c>
      <c r="B45" s="86">
        <v>1510</v>
      </c>
      <c r="C45" s="87"/>
      <c r="D45" s="88" t="e">
        <f>#N/A</f>
        <v>#N/A</v>
      </c>
      <c r="E45" s="87"/>
      <c r="F45" s="88" t="e">
        <f>#N/A</f>
        <v>#N/A</v>
      </c>
      <c r="G45" s="89">
        <f t="shared" si="2"/>
        <v>0</v>
      </c>
      <c r="H45" s="90" t="e">
        <f t="shared" si="3"/>
        <v>#N/A</v>
      </c>
    </row>
    <row r="46" spans="1:8" ht="15">
      <c r="A46" s="85" t="s">
        <v>159</v>
      </c>
      <c r="B46" s="86">
        <v>1520</v>
      </c>
      <c r="C46" s="87"/>
      <c r="D46" s="88" t="e">
        <f>#N/A</f>
        <v>#N/A</v>
      </c>
      <c r="E46" s="87"/>
      <c r="F46" s="88" t="e">
        <f>#N/A</f>
        <v>#N/A</v>
      </c>
      <c r="G46" s="89">
        <f t="shared" si="2"/>
        <v>0</v>
      </c>
      <c r="H46" s="90" t="e">
        <f t="shared" si="3"/>
        <v>#N/A</v>
      </c>
    </row>
    <row r="47" spans="1:8" ht="15">
      <c r="A47" s="85" t="s">
        <v>160</v>
      </c>
      <c r="B47" s="86">
        <v>1530</v>
      </c>
      <c r="C47" s="87"/>
      <c r="D47" s="88" t="e">
        <f>#N/A</f>
        <v>#N/A</v>
      </c>
      <c r="E47" s="87"/>
      <c r="F47" s="88" t="e">
        <f>#N/A</f>
        <v>#N/A</v>
      </c>
      <c r="G47" s="89">
        <f t="shared" si="2"/>
        <v>0</v>
      </c>
      <c r="H47" s="90" t="e">
        <f t="shared" si="3"/>
        <v>#N/A</v>
      </c>
    </row>
    <row r="48" spans="1:8" ht="15">
      <c r="A48" s="85" t="s">
        <v>155</v>
      </c>
      <c r="B48" s="86">
        <v>1540</v>
      </c>
      <c r="C48" s="87"/>
      <c r="D48" s="88" t="e">
        <f>#N/A</f>
        <v>#N/A</v>
      </c>
      <c r="E48" s="87"/>
      <c r="F48" s="88" t="e">
        <f>#N/A</f>
        <v>#N/A</v>
      </c>
      <c r="G48" s="89">
        <f t="shared" si="2"/>
        <v>0</v>
      </c>
      <c r="H48" s="90" t="e">
        <f t="shared" si="3"/>
        <v>#N/A</v>
      </c>
    </row>
    <row r="49" spans="1:8" ht="15">
      <c r="A49" s="85" t="s">
        <v>156</v>
      </c>
      <c r="B49" s="86">
        <v>1550</v>
      </c>
      <c r="C49" s="87"/>
      <c r="D49" s="88" t="e">
        <f>#N/A</f>
        <v>#N/A</v>
      </c>
      <c r="E49" s="87"/>
      <c r="F49" s="88" t="e">
        <f>#N/A</f>
        <v>#N/A</v>
      </c>
      <c r="G49" s="89">
        <f t="shared" si="2"/>
        <v>0</v>
      </c>
      <c r="H49" s="90" t="e">
        <f t="shared" si="3"/>
        <v>#N/A</v>
      </c>
    </row>
    <row r="50" spans="1:8" ht="15">
      <c r="A50" s="106" t="s">
        <v>161</v>
      </c>
      <c r="B50" s="107">
        <v>1500</v>
      </c>
      <c r="C50" s="93">
        <f>SUM(C44:C49)</f>
        <v>0</v>
      </c>
      <c r="D50" s="94" t="e">
        <f>#N/A</f>
        <v>#N/A</v>
      </c>
      <c r="E50" s="93">
        <f>SUM(E44:E49)</f>
        <v>0</v>
      </c>
      <c r="F50" s="94" t="e">
        <f>#N/A</f>
        <v>#N/A</v>
      </c>
      <c r="G50" s="89">
        <f t="shared" si="2"/>
        <v>0</v>
      </c>
      <c r="H50" s="90" t="e">
        <f t="shared" si="3"/>
        <v>#N/A</v>
      </c>
    </row>
    <row r="51" spans="1:8" ht="28.5">
      <c r="A51" s="95" t="s">
        <v>162</v>
      </c>
      <c r="B51" s="96">
        <v>1700</v>
      </c>
      <c r="C51" s="97">
        <f>C37+C43+C50</f>
        <v>0</v>
      </c>
      <c r="D51" s="97" t="e">
        <f>D37+D43+D50</f>
        <v>#N/A</v>
      </c>
      <c r="E51" s="97">
        <f>E37+E43+E50</f>
        <v>0</v>
      </c>
      <c r="F51" s="97" t="e">
        <f>F37+F43+F50</f>
        <v>#N/A</v>
      </c>
      <c r="G51" s="97">
        <f>C51-E51</f>
        <v>0</v>
      </c>
      <c r="H51" s="98" t="e">
        <f>#N/A</f>
        <v>#N/A</v>
      </c>
    </row>
  </sheetData>
  <sheetProtection selectLockedCells="1" selectUnlockedCells="1"/>
  <mergeCells count="7">
    <mergeCell ref="B3:E3"/>
    <mergeCell ref="B4:E4"/>
    <mergeCell ref="B5:E5"/>
    <mergeCell ref="O5:P5"/>
    <mergeCell ref="C7:D7"/>
    <mergeCell ref="E7:F7"/>
    <mergeCell ref="G7:H7"/>
  </mergeCells>
  <printOptions/>
  <pageMargins left="0.7083333333333334" right="0.31527777777777777" top="0.5513888888888889" bottom="0.7479166666666667" header="0.5118055555555555" footer="0.5118055555555555"/>
  <pageSetup fitToHeight="1" fitToWidth="1" horizontalDpi="300" verticalDpi="300" orientation="portrait" paperSize="9" scale="72" r:id="rId1"/>
</worksheet>
</file>

<file path=xl/worksheets/sheet4.xml><?xml version="1.0" encoding="utf-8"?>
<worksheet xmlns="http://schemas.openxmlformats.org/spreadsheetml/2006/main" xmlns:r="http://schemas.openxmlformats.org/officeDocument/2006/relationships">
  <sheetPr>
    <pageSetUpPr fitToPage="1"/>
  </sheetPr>
  <dimension ref="A1:I25"/>
  <sheetViews>
    <sheetView view="pageBreakPreview" zoomScaleSheetLayoutView="100" zoomScalePageLayoutView="0" workbookViewId="0" topLeftCell="A1">
      <selection activeCell="K12" sqref="K12"/>
    </sheetView>
  </sheetViews>
  <sheetFormatPr defaultColWidth="8.7109375" defaultRowHeight="12.75"/>
  <cols>
    <col min="1" max="1" width="38.140625" style="51" customWidth="1"/>
    <col min="2" max="16384" width="8.7109375" style="51" customWidth="1"/>
  </cols>
  <sheetData>
    <row r="1" ht="15">
      <c r="I1" s="3" t="s">
        <v>163</v>
      </c>
    </row>
    <row r="2" spans="2:5" ht="15" customHeight="1">
      <c r="B2" s="157" t="s">
        <v>164</v>
      </c>
      <c r="C2" s="157"/>
      <c r="D2" s="157"/>
      <c r="E2" s="157"/>
    </row>
    <row r="3" spans="2:5" ht="15" customHeight="1">
      <c r="B3" s="158"/>
      <c r="C3" s="158"/>
      <c r="D3" s="158"/>
      <c r="E3" s="158"/>
    </row>
    <row r="4" spans="2:5" ht="15" customHeight="1">
      <c r="B4" s="170" t="s">
        <v>2</v>
      </c>
      <c r="C4" s="170"/>
      <c r="D4" s="170"/>
      <c r="E4" s="170"/>
    </row>
    <row r="6" spans="1:9" ht="15" customHeight="1">
      <c r="A6" s="175" t="s">
        <v>165</v>
      </c>
      <c r="B6" s="174" t="s">
        <v>64</v>
      </c>
      <c r="C6" s="174" t="s">
        <v>65</v>
      </c>
      <c r="D6" s="174" t="s">
        <v>5</v>
      </c>
      <c r="E6" s="174"/>
      <c r="F6" s="174" t="s">
        <v>166</v>
      </c>
      <c r="G6" s="174" t="s">
        <v>167</v>
      </c>
      <c r="H6" s="174" t="s">
        <v>5</v>
      </c>
      <c r="I6" s="174"/>
    </row>
    <row r="7" spans="1:9" ht="15">
      <c r="A7" s="175"/>
      <c r="B7" s="174"/>
      <c r="C7" s="174"/>
      <c r="D7" s="108" t="s">
        <v>123</v>
      </c>
      <c r="E7" s="108" t="s">
        <v>168</v>
      </c>
      <c r="F7" s="174"/>
      <c r="G7" s="174"/>
      <c r="H7" s="108" t="s">
        <v>123</v>
      </c>
      <c r="I7" s="108" t="s">
        <v>168</v>
      </c>
    </row>
    <row r="8" spans="1:9" ht="36">
      <c r="A8" s="109" t="s">
        <v>169</v>
      </c>
      <c r="B8" s="110"/>
      <c r="C8" s="110"/>
      <c r="D8" s="111">
        <f>C8-B8</f>
        <v>0</v>
      </c>
      <c r="E8" s="112" t="e">
        <f>#N/A</f>
        <v>#N/A</v>
      </c>
      <c r="F8" s="110"/>
      <c r="G8" s="110"/>
      <c r="H8" s="111">
        <f>G8-F8</f>
        <v>0</v>
      </c>
      <c r="I8" s="112" t="e">
        <f>#N/A</f>
        <v>#N/A</v>
      </c>
    </row>
    <row r="9" spans="1:9" ht="15">
      <c r="A9" s="109" t="s">
        <v>170</v>
      </c>
      <c r="B9" s="110"/>
      <c r="C9" s="110"/>
      <c r="D9" s="111">
        <f aca="true" t="shared" si="0" ref="D9:D25">C9-B9</f>
        <v>0</v>
      </c>
      <c r="E9" s="112" t="e">
        <f aca="true" t="shared" si="1" ref="E9:E25">#N/A</f>
        <v>#N/A</v>
      </c>
      <c r="F9" s="110"/>
      <c r="G9" s="110"/>
      <c r="H9" s="111">
        <f aca="true" t="shared" si="2" ref="H9:H25">G9-F9</f>
        <v>0</v>
      </c>
      <c r="I9" s="112" t="e">
        <f aca="true" t="shared" si="3" ref="I9:I25">#N/A</f>
        <v>#N/A</v>
      </c>
    </row>
    <row r="10" spans="1:9" ht="15">
      <c r="A10" s="113" t="s">
        <v>171</v>
      </c>
      <c r="B10" s="114">
        <f>B8-B9</f>
        <v>0</v>
      </c>
      <c r="C10" s="114">
        <f>C8-C9</f>
        <v>0</v>
      </c>
      <c r="D10" s="115">
        <f t="shared" si="0"/>
        <v>0</v>
      </c>
      <c r="E10" s="116" t="e">
        <f t="shared" si="1"/>
        <v>#N/A</v>
      </c>
      <c r="F10" s="114">
        <f>F8-F9</f>
        <v>0</v>
      </c>
      <c r="G10" s="114">
        <f>G8-G9</f>
        <v>0</v>
      </c>
      <c r="H10" s="115">
        <f t="shared" si="2"/>
        <v>0</v>
      </c>
      <c r="I10" s="116" t="e">
        <f t="shared" si="3"/>
        <v>#N/A</v>
      </c>
    </row>
    <row r="11" spans="1:9" ht="15">
      <c r="A11" s="109" t="s">
        <v>172</v>
      </c>
      <c r="B11" s="110"/>
      <c r="C11" s="110"/>
      <c r="D11" s="111">
        <f t="shared" si="0"/>
        <v>0</v>
      </c>
      <c r="E11" s="112" t="e">
        <f t="shared" si="1"/>
        <v>#N/A</v>
      </c>
      <c r="F11" s="110"/>
      <c r="G11" s="110"/>
      <c r="H11" s="111">
        <f t="shared" si="2"/>
        <v>0</v>
      </c>
      <c r="I11" s="112" t="e">
        <f t="shared" si="3"/>
        <v>#N/A</v>
      </c>
    </row>
    <row r="12" spans="1:9" ht="15">
      <c r="A12" s="109" t="s">
        <v>173</v>
      </c>
      <c r="B12" s="117"/>
      <c r="C12" s="110"/>
      <c r="D12" s="111">
        <f t="shared" si="0"/>
        <v>0</v>
      </c>
      <c r="E12" s="112" t="e">
        <f t="shared" si="1"/>
        <v>#N/A</v>
      </c>
      <c r="F12" s="110"/>
      <c r="G12" s="110"/>
      <c r="H12" s="111">
        <f t="shared" si="2"/>
        <v>0</v>
      </c>
      <c r="I12" s="112" t="e">
        <f t="shared" si="3"/>
        <v>#N/A</v>
      </c>
    </row>
    <row r="13" spans="1:9" ht="15">
      <c r="A13" s="113" t="s">
        <v>174</v>
      </c>
      <c r="B13" s="114">
        <f>B10-B11-B12</f>
        <v>0</v>
      </c>
      <c r="C13" s="114">
        <f>C10-C11-C12</f>
        <v>0</v>
      </c>
      <c r="D13" s="115">
        <f t="shared" si="0"/>
        <v>0</v>
      </c>
      <c r="E13" s="116" t="e">
        <f t="shared" si="1"/>
        <v>#N/A</v>
      </c>
      <c r="F13" s="114">
        <f>F10-F11-F12</f>
        <v>0</v>
      </c>
      <c r="G13" s="114">
        <f>G10-G11-G12</f>
        <v>0</v>
      </c>
      <c r="H13" s="115">
        <f t="shared" si="2"/>
        <v>0</v>
      </c>
      <c r="I13" s="116" t="e">
        <f t="shared" si="3"/>
        <v>#N/A</v>
      </c>
    </row>
    <row r="14" spans="1:9" ht="15">
      <c r="A14" s="109" t="s">
        <v>175</v>
      </c>
      <c r="B14" s="110"/>
      <c r="C14" s="110"/>
      <c r="D14" s="111">
        <f t="shared" si="0"/>
        <v>0</v>
      </c>
      <c r="E14" s="112" t="e">
        <f t="shared" si="1"/>
        <v>#N/A</v>
      </c>
      <c r="F14" s="110"/>
      <c r="G14" s="110"/>
      <c r="H14" s="111">
        <f t="shared" si="2"/>
        <v>0</v>
      </c>
      <c r="I14" s="112" t="e">
        <f t="shared" si="3"/>
        <v>#N/A</v>
      </c>
    </row>
    <row r="15" spans="1:9" ht="15">
      <c r="A15" s="109" t="s">
        <v>176</v>
      </c>
      <c r="B15" s="110"/>
      <c r="C15" s="110"/>
      <c r="D15" s="111">
        <f t="shared" si="0"/>
        <v>0</v>
      </c>
      <c r="E15" s="112" t="e">
        <f t="shared" si="1"/>
        <v>#N/A</v>
      </c>
      <c r="F15" s="110"/>
      <c r="G15" s="110"/>
      <c r="H15" s="111">
        <f t="shared" si="2"/>
        <v>0</v>
      </c>
      <c r="I15" s="112" t="e">
        <f t="shared" si="3"/>
        <v>#N/A</v>
      </c>
    </row>
    <row r="16" spans="1:9" ht="15">
      <c r="A16" s="109" t="s">
        <v>177</v>
      </c>
      <c r="B16" s="110"/>
      <c r="C16" s="110"/>
      <c r="D16" s="111">
        <f t="shared" si="0"/>
        <v>0</v>
      </c>
      <c r="E16" s="112" t="e">
        <f t="shared" si="1"/>
        <v>#N/A</v>
      </c>
      <c r="F16" s="110"/>
      <c r="G16" s="110"/>
      <c r="H16" s="111">
        <f t="shared" si="2"/>
        <v>0</v>
      </c>
      <c r="I16" s="112" t="e">
        <f t="shared" si="3"/>
        <v>#N/A</v>
      </c>
    </row>
    <row r="17" spans="1:9" ht="15">
      <c r="A17" s="109" t="s">
        <v>79</v>
      </c>
      <c r="B17" s="110"/>
      <c r="C17" s="110"/>
      <c r="D17" s="111">
        <f t="shared" si="0"/>
        <v>0</v>
      </c>
      <c r="E17" s="112" t="e">
        <f t="shared" si="1"/>
        <v>#N/A</v>
      </c>
      <c r="F17" s="110"/>
      <c r="G17" s="110"/>
      <c r="H17" s="111">
        <f t="shared" si="2"/>
        <v>0</v>
      </c>
      <c r="I17" s="112" t="e">
        <f t="shared" si="3"/>
        <v>#N/A</v>
      </c>
    </row>
    <row r="18" spans="1:9" ht="15">
      <c r="A18" s="109" t="s">
        <v>178</v>
      </c>
      <c r="B18" s="110"/>
      <c r="C18" s="110"/>
      <c r="D18" s="111">
        <f t="shared" si="0"/>
        <v>0</v>
      </c>
      <c r="E18" s="112" t="e">
        <f t="shared" si="1"/>
        <v>#N/A</v>
      </c>
      <c r="F18" s="110"/>
      <c r="G18" s="110"/>
      <c r="H18" s="111">
        <f t="shared" si="2"/>
        <v>0</v>
      </c>
      <c r="I18" s="112" t="e">
        <f t="shared" si="3"/>
        <v>#N/A</v>
      </c>
    </row>
    <row r="19" spans="1:9" ht="15">
      <c r="A19" s="113" t="s">
        <v>179</v>
      </c>
      <c r="B19" s="114">
        <f>B13+B14+B15-B16+B17-B18</f>
        <v>0</v>
      </c>
      <c r="C19" s="114">
        <f>C13+C14+C15-C16+C17-C18</f>
        <v>0</v>
      </c>
      <c r="D19" s="115">
        <f t="shared" si="0"/>
        <v>0</v>
      </c>
      <c r="E19" s="116" t="e">
        <f t="shared" si="1"/>
        <v>#N/A</v>
      </c>
      <c r="F19" s="114">
        <f>F13+F14+F15-F16+F17-F18</f>
        <v>0</v>
      </c>
      <c r="G19" s="114">
        <f>G13+G14+G15-G16+G17-G18</f>
        <v>0</v>
      </c>
      <c r="H19" s="115">
        <f t="shared" si="2"/>
        <v>0</v>
      </c>
      <c r="I19" s="116" t="e">
        <f t="shared" si="3"/>
        <v>#N/A</v>
      </c>
    </row>
    <row r="20" spans="1:9" ht="15">
      <c r="A20" s="109" t="s">
        <v>180</v>
      </c>
      <c r="B20" s="110"/>
      <c r="C20" s="110"/>
      <c r="D20" s="111">
        <f t="shared" si="0"/>
        <v>0</v>
      </c>
      <c r="E20" s="112" t="e">
        <f t="shared" si="1"/>
        <v>#N/A</v>
      </c>
      <c r="F20" s="110"/>
      <c r="G20" s="110"/>
      <c r="H20" s="111">
        <f t="shared" si="2"/>
        <v>0</v>
      </c>
      <c r="I20" s="112" t="e">
        <f t="shared" si="3"/>
        <v>#N/A</v>
      </c>
    </row>
    <row r="21" spans="1:9" ht="24">
      <c r="A21" s="109" t="s">
        <v>181</v>
      </c>
      <c r="B21" s="110"/>
      <c r="C21" s="110"/>
      <c r="D21" s="111">
        <f t="shared" si="0"/>
        <v>0</v>
      </c>
      <c r="E21" s="112" t="e">
        <f t="shared" si="1"/>
        <v>#N/A</v>
      </c>
      <c r="F21" s="110"/>
      <c r="G21" s="110"/>
      <c r="H21" s="111">
        <f t="shared" si="2"/>
        <v>0</v>
      </c>
      <c r="I21" s="112" t="e">
        <f t="shared" si="3"/>
        <v>#N/A</v>
      </c>
    </row>
    <row r="22" spans="1:9" ht="15">
      <c r="A22" s="109" t="s">
        <v>182</v>
      </c>
      <c r="B22" s="110"/>
      <c r="C22" s="110"/>
      <c r="D22" s="111">
        <f t="shared" si="0"/>
        <v>0</v>
      </c>
      <c r="E22" s="112" t="e">
        <f t="shared" si="1"/>
        <v>#N/A</v>
      </c>
      <c r="F22" s="110"/>
      <c r="G22" s="110"/>
      <c r="H22" s="111">
        <f t="shared" si="2"/>
        <v>0</v>
      </c>
      <c r="I22" s="112" t="e">
        <f t="shared" si="3"/>
        <v>#N/A</v>
      </c>
    </row>
    <row r="23" spans="1:9" ht="15">
      <c r="A23" s="109" t="s">
        <v>183</v>
      </c>
      <c r="B23" s="110"/>
      <c r="C23" s="110"/>
      <c r="D23" s="111">
        <f t="shared" si="0"/>
        <v>0</v>
      </c>
      <c r="E23" s="112" t="e">
        <f t="shared" si="1"/>
        <v>#N/A</v>
      </c>
      <c r="F23" s="110"/>
      <c r="G23" s="110"/>
      <c r="H23" s="111">
        <f t="shared" si="2"/>
        <v>0</v>
      </c>
      <c r="I23" s="112" t="e">
        <f t="shared" si="3"/>
        <v>#N/A</v>
      </c>
    </row>
    <row r="24" spans="1:9" ht="15">
      <c r="A24" s="109" t="s">
        <v>184</v>
      </c>
      <c r="B24" s="110"/>
      <c r="C24" s="110"/>
      <c r="D24" s="111">
        <f t="shared" si="0"/>
        <v>0</v>
      </c>
      <c r="E24" s="112" t="e">
        <f t="shared" si="1"/>
        <v>#N/A</v>
      </c>
      <c r="F24" s="110"/>
      <c r="G24" s="110"/>
      <c r="H24" s="111">
        <f t="shared" si="2"/>
        <v>0</v>
      </c>
      <c r="I24" s="112" t="e">
        <f t="shared" si="3"/>
        <v>#N/A</v>
      </c>
    </row>
    <row r="25" spans="1:9" ht="15">
      <c r="A25" s="118" t="s">
        <v>185</v>
      </c>
      <c r="B25" s="119">
        <f>B19+B20+B22+B23+B24</f>
        <v>0</v>
      </c>
      <c r="C25" s="119">
        <f>C19+C20+C22+C23+C24</f>
        <v>0</v>
      </c>
      <c r="D25" s="120">
        <f t="shared" si="0"/>
        <v>0</v>
      </c>
      <c r="E25" s="121" t="e">
        <f t="shared" si="1"/>
        <v>#N/A</v>
      </c>
      <c r="F25" s="119">
        <f>F19+F20+F22+F23+F24</f>
        <v>0</v>
      </c>
      <c r="G25" s="119">
        <f>G19+G20+G22+G23+G24</f>
        <v>0</v>
      </c>
      <c r="H25" s="120">
        <f t="shared" si="2"/>
        <v>0</v>
      </c>
      <c r="I25" s="121" t="e">
        <f t="shared" si="3"/>
        <v>#N/A</v>
      </c>
    </row>
  </sheetData>
  <sheetProtection selectLockedCells="1" selectUnlockedCells="1"/>
  <mergeCells count="10">
    <mergeCell ref="H6:I6"/>
    <mergeCell ref="B2:E2"/>
    <mergeCell ref="B3:E3"/>
    <mergeCell ref="B4:E4"/>
    <mergeCell ref="A6:A7"/>
    <mergeCell ref="B6:B7"/>
    <mergeCell ref="C6:C7"/>
    <mergeCell ref="D6:E6"/>
    <mergeCell ref="F6:F7"/>
    <mergeCell ref="G6:G7"/>
  </mergeCells>
  <printOptions/>
  <pageMargins left="0.7083333333333334" right="0.5118055555555555" top="0.7479166666666667" bottom="0.3541666666666667" header="0.5118055555555555" footer="0.5118055555555555"/>
  <pageSetup fitToHeight="1" fitToWidth="1"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AJ90"/>
  <sheetViews>
    <sheetView view="pageBreakPreview" zoomScaleSheetLayoutView="100" zoomScalePageLayoutView="0" workbookViewId="0" topLeftCell="A1">
      <selection activeCell="E35" sqref="E35"/>
    </sheetView>
  </sheetViews>
  <sheetFormatPr defaultColWidth="9.140625" defaultRowHeight="12.75"/>
  <cols>
    <col min="1" max="1" width="30.421875" style="122" customWidth="1"/>
    <col min="2" max="2" width="12.57421875" style="122" customWidth="1"/>
    <col min="3" max="3" width="11.421875" style="122" customWidth="1"/>
    <col min="4" max="4" width="13.57421875" style="122" customWidth="1"/>
    <col min="5" max="5" width="15.28125" style="122" customWidth="1"/>
    <col min="6" max="16384" width="9.140625" style="122" customWidth="1"/>
  </cols>
  <sheetData>
    <row r="1" spans="1:5" ht="15" customHeight="1">
      <c r="A1" s="181" t="s">
        <v>186</v>
      </c>
      <c r="B1" s="181"/>
      <c r="C1" s="181"/>
      <c r="D1" s="181"/>
      <c r="E1" s="181"/>
    </row>
    <row r="3" spans="1:5" ht="15">
      <c r="A3" s="123" t="s">
        <v>187</v>
      </c>
      <c r="E3" s="124" t="s">
        <v>3</v>
      </c>
    </row>
    <row r="4" spans="1:5" s="126" customFormat="1" ht="45" customHeight="1">
      <c r="A4" s="125" t="s">
        <v>188</v>
      </c>
      <c r="B4" s="125" t="s">
        <v>71</v>
      </c>
      <c r="C4" s="125" t="s">
        <v>189</v>
      </c>
      <c r="D4" s="179" t="s">
        <v>190</v>
      </c>
      <c r="E4" s="179"/>
    </row>
    <row r="5" spans="1:5" ht="15" customHeight="1">
      <c r="A5" s="127" t="s">
        <v>191</v>
      </c>
      <c r="B5" s="128"/>
      <c r="C5" s="127"/>
      <c r="D5" s="176"/>
      <c r="E5" s="176"/>
    </row>
    <row r="6" spans="1:5" ht="15" customHeight="1">
      <c r="A6" s="129" t="s">
        <v>192</v>
      </c>
      <c r="B6" s="130">
        <v>75</v>
      </c>
      <c r="C6" s="131">
        <v>43728</v>
      </c>
      <c r="D6" s="177" t="s">
        <v>193</v>
      </c>
      <c r="E6" s="177"/>
    </row>
    <row r="7" spans="1:5" ht="15" customHeight="1">
      <c r="A7" s="129" t="s">
        <v>194</v>
      </c>
      <c r="B7" s="130">
        <v>50</v>
      </c>
      <c r="C7" s="131">
        <v>43728</v>
      </c>
      <c r="D7" s="177" t="s">
        <v>193</v>
      </c>
      <c r="E7" s="177"/>
    </row>
    <row r="8" spans="1:5" ht="15" customHeight="1">
      <c r="A8" s="129" t="s">
        <v>195</v>
      </c>
      <c r="B8" s="130">
        <v>9</v>
      </c>
      <c r="C8" s="131">
        <v>43734</v>
      </c>
      <c r="D8" s="177" t="s">
        <v>196</v>
      </c>
      <c r="E8" s="177"/>
    </row>
    <row r="9" spans="1:5" ht="15" customHeight="1">
      <c r="A9" s="132"/>
      <c r="B9" s="130"/>
      <c r="C9" s="132"/>
      <c r="D9" s="177"/>
      <c r="E9" s="177"/>
    </row>
    <row r="10" spans="1:5" ht="30" customHeight="1">
      <c r="A10" s="127" t="s">
        <v>197</v>
      </c>
      <c r="B10" s="128"/>
      <c r="C10" s="127"/>
      <c r="D10" s="176"/>
      <c r="E10" s="176"/>
    </row>
    <row r="11" spans="1:5" ht="15" customHeight="1">
      <c r="A11" s="129" t="s">
        <v>198</v>
      </c>
      <c r="B11" s="130">
        <v>30</v>
      </c>
      <c r="C11" s="131">
        <v>43723</v>
      </c>
      <c r="D11" s="177" t="s">
        <v>199</v>
      </c>
      <c r="E11" s="177"/>
    </row>
    <row r="12" spans="1:5" ht="15" customHeight="1">
      <c r="A12" s="127"/>
      <c r="B12" s="128"/>
      <c r="C12" s="127"/>
      <c r="D12" s="176"/>
      <c r="E12" s="176"/>
    </row>
    <row r="13" spans="1:5" ht="15" customHeight="1">
      <c r="A13" s="127"/>
      <c r="B13" s="128"/>
      <c r="C13" s="127"/>
      <c r="D13" s="176"/>
      <c r="E13" s="176"/>
    </row>
    <row r="14" spans="1:5" s="123" customFormat="1" ht="15" customHeight="1">
      <c r="A14" s="133" t="s">
        <v>200</v>
      </c>
      <c r="B14" s="134">
        <f>SUM(B5:B13)</f>
        <v>164</v>
      </c>
      <c r="C14" s="133"/>
      <c r="D14" s="179"/>
      <c r="E14" s="179"/>
    </row>
    <row r="16" spans="1:5" ht="15" customHeight="1">
      <c r="A16" s="180" t="s">
        <v>201</v>
      </c>
      <c r="B16" s="180"/>
      <c r="C16" s="180"/>
      <c r="D16" s="180"/>
      <c r="E16" s="180"/>
    </row>
    <row r="17" spans="1:5" ht="30">
      <c r="A17" s="125" t="s">
        <v>202</v>
      </c>
      <c r="B17" s="125" t="s">
        <v>203</v>
      </c>
      <c r="C17" s="125" t="s">
        <v>204</v>
      </c>
      <c r="D17" s="125" t="s">
        <v>71</v>
      </c>
      <c r="E17" s="125" t="s">
        <v>190</v>
      </c>
    </row>
    <row r="18" spans="1:5" ht="30">
      <c r="A18" s="127" t="s">
        <v>205</v>
      </c>
      <c r="B18" s="128"/>
      <c r="C18" s="128"/>
      <c r="D18" s="128"/>
      <c r="E18" s="127"/>
    </row>
    <row r="19" spans="1:5" ht="15">
      <c r="A19" s="135"/>
      <c r="B19" s="128"/>
      <c r="C19" s="128"/>
      <c r="D19" s="128"/>
      <c r="E19" s="127"/>
    </row>
    <row r="20" spans="1:5" ht="15">
      <c r="A20" s="135"/>
      <c r="B20" s="128"/>
      <c r="C20" s="128"/>
      <c r="D20" s="128"/>
      <c r="E20" s="127"/>
    </row>
    <row r="21" spans="1:5" ht="15">
      <c r="A21" s="135"/>
      <c r="B21" s="128"/>
      <c r="C21" s="128"/>
      <c r="D21" s="128"/>
      <c r="E21" s="127"/>
    </row>
    <row r="22" spans="1:5" ht="15">
      <c r="A22" s="127" t="s">
        <v>206</v>
      </c>
      <c r="B22" s="128"/>
      <c r="C22" s="128"/>
      <c r="D22" s="128"/>
      <c r="E22" s="127"/>
    </row>
    <row r="23" spans="1:5" ht="15">
      <c r="A23" s="135"/>
      <c r="B23" s="128"/>
      <c r="C23" s="128"/>
      <c r="D23" s="128"/>
      <c r="E23" s="127"/>
    </row>
    <row r="24" spans="1:5" ht="15">
      <c r="A24" s="135"/>
      <c r="B24" s="128"/>
      <c r="C24" s="128"/>
      <c r="D24" s="128"/>
      <c r="E24" s="127"/>
    </row>
    <row r="25" spans="1:5" ht="15">
      <c r="A25" s="135"/>
      <c r="B25" s="128"/>
      <c r="C25" s="128"/>
      <c r="D25" s="128"/>
      <c r="E25" s="127"/>
    </row>
    <row r="26" spans="1:5" ht="15">
      <c r="A26" s="127" t="s">
        <v>207</v>
      </c>
      <c r="B26" s="128"/>
      <c r="C26" s="128"/>
      <c r="D26" s="128"/>
      <c r="E26" s="127"/>
    </row>
    <row r="27" spans="1:5" ht="15">
      <c r="A27" s="129" t="s">
        <v>208</v>
      </c>
      <c r="B27" s="130">
        <v>40</v>
      </c>
      <c r="C27" s="130">
        <v>3</v>
      </c>
      <c r="D27" s="130">
        <f>C27*B27</f>
        <v>120</v>
      </c>
      <c r="E27" s="132"/>
    </row>
    <row r="28" spans="1:5" ht="15">
      <c r="A28" s="129" t="s">
        <v>209</v>
      </c>
      <c r="B28" s="130">
        <v>30</v>
      </c>
      <c r="C28" s="130">
        <v>15</v>
      </c>
      <c r="D28" s="130">
        <f>C28*B28</f>
        <v>450</v>
      </c>
      <c r="E28" s="132"/>
    </row>
    <row r="29" spans="1:5" ht="15">
      <c r="A29" s="129" t="s">
        <v>210</v>
      </c>
      <c r="B29" s="130">
        <v>25</v>
      </c>
      <c r="C29" s="130">
        <v>20</v>
      </c>
      <c r="D29" s="130">
        <f>C29*B29</f>
        <v>500</v>
      </c>
      <c r="E29" s="132"/>
    </row>
    <row r="30" spans="1:5" ht="15">
      <c r="A30" s="129" t="s">
        <v>211</v>
      </c>
      <c r="B30" s="130">
        <v>15</v>
      </c>
      <c r="C30" s="130">
        <v>45</v>
      </c>
      <c r="D30" s="130">
        <f>C30*B30</f>
        <v>675</v>
      </c>
      <c r="E30" s="132"/>
    </row>
    <row r="31" spans="1:5" ht="15">
      <c r="A31" s="129" t="s">
        <v>212</v>
      </c>
      <c r="B31" s="130">
        <v>10</v>
      </c>
      <c r="C31" s="130">
        <v>80</v>
      </c>
      <c r="D31" s="130">
        <f>C31*B31</f>
        <v>800</v>
      </c>
      <c r="E31" s="132"/>
    </row>
    <row r="32" spans="1:5" ht="15">
      <c r="A32" s="129" t="s">
        <v>184</v>
      </c>
      <c r="B32" s="130"/>
      <c r="C32" s="130"/>
      <c r="D32" s="130">
        <f>4582-D29-D28-D27-D30-D31</f>
        <v>2037</v>
      </c>
      <c r="E32" s="132"/>
    </row>
    <row r="33" spans="1:5" ht="15">
      <c r="A33" s="135"/>
      <c r="B33" s="128"/>
      <c r="C33" s="128"/>
      <c r="D33" s="128"/>
      <c r="E33" s="127"/>
    </row>
    <row r="34" spans="1:5" s="123" customFormat="1" ht="15">
      <c r="A34" s="133" t="s">
        <v>200</v>
      </c>
      <c r="B34" s="134"/>
      <c r="C34" s="134"/>
      <c r="D34" s="134">
        <f>SUM(D19:D33)</f>
        <v>4582</v>
      </c>
      <c r="E34" s="133"/>
    </row>
    <row r="36" spans="1:5" ht="34.5" customHeight="1">
      <c r="A36" s="180" t="s">
        <v>213</v>
      </c>
      <c r="B36" s="180"/>
      <c r="C36" s="180"/>
      <c r="D36" s="180"/>
      <c r="E36" s="180"/>
    </row>
    <row r="37" spans="1:5" s="126" customFormat="1" ht="44.25" customHeight="1">
      <c r="A37" s="125" t="s">
        <v>214</v>
      </c>
      <c r="B37" s="125" t="s">
        <v>203</v>
      </c>
      <c r="C37" s="125" t="s">
        <v>215</v>
      </c>
      <c r="D37" s="179" t="s">
        <v>190</v>
      </c>
      <c r="E37" s="179"/>
    </row>
    <row r="38" spans="1:5" ht="15" customHeight="1">
      <c r="A38" s="127" t="s">
        <v>216</v>
      </c>
      <c r="B38" s="128"/>
      <c r="C38" s="128">
        <f>11350-C43-C47-C48</f>
        <v>270</v>
      </c>
      <c r="D38" s="176"/>
      <c r="E38" s="176"/>
    </row>
    <row r="39" spans="1:5" ht="15" customHeight="1">
      <c r="A39" s="135"/>
      <c r="B39" s="128"/>
      <c r="C39" s="128"/>
      <c r="D39" s="176"/>
      <c r="E39" s="176"/>
    </row>
    <row r="40" spans="1:5" ht="15" customHeight="1">
      <c r="A40" s="135"/>
      <c r="B40" s="128"/>
      <c r="C40" s="128"/>
      <c r="D40" s="176"/>
      <c r="E40" s="176"/>
    </row>
    <row r="41" spans="1:5" ht="15" customHeight="1">
      <c r="A41" s="135"/>
      <c r="B41" s="128"/>
      <c r="C41" s="128"/>
      <c r="D41" s="176"/>
      <c r="E41" s="176"/>
    </row>
    <row r="42" spans="1:5" ht="15" customHeight="1">
      <c r="A42" s="127" t="s">
        <v>217</v>
      </c>
      <c r="B42" s="128"/>
      <c r="C42" s="128"/>
      <c r="D42" s="176"/>
      <c r="E42" s="176"/>
    </row>
    <row r="43" spans="1:5" ht="15" customHeight="1">
      <c r="A43" s="129" t="s">
        <v>218</v>
      </c>
      <c r="B43" s="130">
        <v>1</v>
      </c>
      <c r="C43" s="130">
        <v>580</v>
      </c>
      <c r="D43" s="176"/>
      <c r="E43" s="176"/>
    </row>
    <row r="44" spans="1:5" ht="15" customHeight="1">
      <c r="A44" s="127"/>
      <c r="B44" s="130"/>
      <c r="C44" s="130"/>
      <c r="D44" s="176"/>
      <c r="E44" s="176"/>
    </row>
    <row r="45" spans="1:5" ht="15" customHeight="1">
      <c r="A45" s="127"/>
      <c r="B45" s="128"/>
      <c r="C45" s="128"/>
      <c r="D45" s="176"/>
      <c r="E45" s="176"/>
    </row>
    <row r="46" spans="1:5" ht="15" customHeight="1">
      <c r="A46" s="127" t="s">
        <v>219</v>
      </c>
      <c r="B46" s="128"/>
      <c r="C46" s="128"/>
      <c r="D46" s="176"/>
      <c r="E46" s="176"/>
    </row>
    <row r="47" spans="1:5" ht="15" customHeight="1">
      <c r="A47" s="135" t="s">
        <v>220</v>
      </c>
      <c r="B47" s="128">
        <v>1</v>
      </c>
      <c r="C47" s="128">
        <v>9000</v>
      </c>
      <c r="D47" s="176"/>
      <c r="E47" s="176"/>
    </row>
    <row r="48" spans="1:5" ht="15" customHeight="1">
      <c r="A48" s="135" t="s">
        <v>221</v>
      </c>
      <c r="B48" s="128">
        <v>1</v>
      </c>
      <c r="C48" s="128">
        <v>1500</v>
      </c>
      <c r="D48" s="176"/>
      <c r="E48" s="176"/>
    </row>
    <row r="49" spans="1:5" ht="15" customHeight="1">
      <c r="A49" s="135"/>
      <c r="B49" s="128"/>
      <c r="C49" s="128"/>
      <c r="D49" s="176"/>
      <c r="E49" s="176"/>
    </row>
    <row r="50" spans="1:5" ht="30" customHeight="1">
      <c r="A50" s="127" t="s">
        <v>222</v>
      </c>
      <c r="B50" s="128"/>
      <c r="C50" s="128"/>
      <c r="D50" s="176"/>
      <c r="E50" s="176"/>
    </row>
    <row r="51" spans="1:5" ht="15" customHeight="1">
      <c r="A51" s="135"/>
      <c r="B51" s="128"/>
      <c r="C51" s="128"/>
      <c r="D51" s="176"/>
      <c r="E51" s="176"/>
    </row>
    <row r="52" spans="1:5" ht="15" customHeight="1">
      <c r="A52" s="135"/>
      <c r="B52" s="128"/>
      <c r="C52" s="128"/>
      <c r="D52" s="176"/>
      <c r="E52" s="176"/>
    </row>
    <row r="53" spans="1:5" ht="15" customHeight="1">
      <c r="A53" s="135"/>
      <c r="B53" s="128"/>
      <c r="C53" s="128"/>
      <c r="D53" s="176"/>
      <c r="E53" s="176"/>
    </row>
    <row r="54" spans="1:5" s="123" customFormat="1" ht="15" customHeight="1">
      <c r="A54" s="133" t="s">
        <v>200</v>
      </c>
      <c r="B54" s="134"/>
      <c r="C54" s="134">
        <f>SUM(C38:C53)</f>
        <v>11350</v>
      </c>
      <c r="D54" s="176"/>
      <c r="E54" s="176"/>
    </row>
    <row r="56" s="123" customFormat="1" ht="15.75" customHeight="1">
      <c r="A56" s="123" t="s">
        <v>223</v>
      </c>
    </row>
    <row r="57" spans="1:5" s="126" customFormat="1" ht="45" customHeight="1">
      <c r="A57" s="125" t="s">
        <v>202</v>
      </c>
      <c r="B57" s="125" t="s">
        <v>71</v>
      </c>
      <c r="C57" s="125" t="s">
        <v>189</v>
      </c>
      <c r="D57" s="179" t="s">
        <v>190</v>
      </c>
      <c r="E57" s="179"/>
    </row>
    <row r="58" spans="1:5" ht="15" customHeight="1">
      <c r="A58" s="127" t="s">
        <v>224</v>
      </c>
      <c r="B58" s="128"/>
      <c r="C58" s="127"/>
      <c r="D58" s="176"/>
      <c r="E58" s="176"/>
    </row>
    <row r="59" spans="1:5" ht="15" customHeight="1">
      <c r="A59" s="135"/>
      <c r="B59" s="128"/>
      <c r="C59" s="127"/>
      <c r="D59" s="176"/>
      <c r="E59" s="176"/>
    </row>
    <row r="60" spans="1:5" ht="15" customHeight="1">
      <c r="A60" s="135"/>
      <c r="B60" s="128"/>
      <c r="C60" s="127"/>
      <c r="D60" s="176"/>
      <c r="E60" s="176"/>
    </row>
    <row r="61" spans="1:5" ht="15" customHeight="1">
      <c r="A61" s="135"/>
      <c r="B61" s="128"/>
      <c r="C61" s="127"/>
      <c r="D61" s="176"/>
      <c r="E61" s="176"/>
    </row>
    <row r="62" spans="1:5" ht="30" customHeight="1">
      <c r="A62" s="127" t="s">
        <v>225</v>
      </c>
      <c r="B62" s="128"/>
      <c r="C62" s="127"/>
      <c r="D62" s="176"/>
      <c r="E62" s="176"/>
    </row>
    <row r="63" spans="1:5" ht="15" customHeight="1">
      <c r="A63" s="135"/>
      <c r="B63" s="128"/>
      <c r="C63" s="127"/>
      <c r="D63" s="176"/>
      <c r="E63" s="176"/>
    </row>
    <row r="64" spans="1:5" ht="15" customHeight="1">
      <c r="A64" s="135"/>
      <c r="B64" s="128"/>
      <c r="C64" s="127"/>
      <c r="D64" s="176"/>
      <c r="E64" s="176"/>
    </row>
    <row r="65" spans="1:5" ht="15" customHeight="1">
      <c r="A65" s="135"/>
      <c r="B65" s="128"/>
      <c r="C65" s="127"/>
      <c r="D65" s="176"/>
      <c r="E65" s="176"/>
    </row>
    <row r="66" spans="1:5" ht="30" customHeight="1">
      <c r="A66" s="127" t="s">
        <v>226</v>
      </c>
      <c r="B66" s="128"/>
      <c r="C66" s="127"/>
      <c r="D66" s="176"/>
      <c r="E66" s="176"/>
    </row>
    <row r="67" spans="1:5" ht="15" customHeight="1">
      <c r="A67" s="129" t="s">
        <v>227</v>
      </c>
      <c r="B67" s="130">
        <v>30</v>
      </c>
      <c r="C67" s="131">
        <v>43738</v>
      </c>
      <c r="D67" s="177" t="s">
        <v>228</v>
      </c>
      <c r="E67" s="177"/>
    </row>
    <row r="68" spans="1:5" ht="15" customHeight="1">
      <c r="A68" s="129" t="s">
        <v>229</v>
      </c>
      <c r="B68" s="130">
        <v>30</v>
      </c>
      <c r="C68" s="131">
        <v>43739</v>
      </c>
      <c r="D68" s="177" t="s">
        <v>228</v>
      </c>
      <c r="E68" s="177"/>
    </row>
    <row r="69" spans="1:5" ht="15" customHeight="1">
      <c r="A69" s="129" t="s">
        <v>230</v>
      </c>
      <c r="B69" s="130">
        <v>10</v>
      </c>
      <c r="C69" s="131">
        <v>43740</v>
      </c>
      <c r="D69" s="177" t="s">
        <v>228</v>
      </c>
      <c r="E69" s="177"/>
    </row>
    <row r="70" spans="1:5" ht="15" customHeight="1">
      <c r="A70" s="129"/>
      <c r="B70" s="130"/>
      <c r="C70" s="131"/>
      <c r="D70" s="176"/>
      <c r="E70" s="176"/>
    </row>
    <row r="71" spans="1:5" ht="30" customHeight="1">
      <c r="A71" s="127" t="s">
        <v>231</v>
      </c>
      <c r="B71" s="128"/>
      <c r="C71" s="127"/>
      <c r="D71" s="176"/>
      <c r="E71" s="176"/>
    </row>
    <row r="72" spans="1:5" ht="15" customHeight="1">
      <c r="A72" s="135"/>
      <c r="B72" s="128"/>
      <c r="C72" s="127"/>
      <c r="D72" s="176"/>
      <c r="E72" s="176"/>
    </row>
    <row r="73" spans="1:5" ht="15" customHeight="1">
      <c r="A73" s="135"/>
      <c r="B73" s="128"/>
      <c r="C73" s="127"/>
      <c r="D73" s="176"/>
      <c r="E73" s="176"/>
    </row>
    <row r="74" spans="1:5" ht="15" customHeight="1">
      <c r="A74" s="135"/>
      <c r="B74" s="128"/>
      <c r="C74" s="127"/>
      <c r="D74" s="176"/>
      <c r="E74" s="176"/>
    </row>
    <row r="75" spans="1:5" ht="15" customHeight="1">
      <c r="A75" s="127" t="s">
        <v>232</v>
      </c>
      <c r="B75" s="128"/>
      <c r="C75" s="127"/>
      <c r="D75" s="176"/>
      <c r="E75" s="176"/>
    </row>
    <row r="76" spans="1:5" ht="15" customHeight="1">
      <c r="A76" s="129" t="s">
        <v>233</v>
      </c>
      <c r="B76" s="130">
        <v>268</v>
      </c>
      <c r="C76" s="131">
        <v>43738</v>
      </c>
      <c r="D76" s="177"/>
      <c r="E76" s="177"/>
    </row>
    <row r="77" spans="1:5" ht="15" customHeight="1">
      <c r="A77" s="129"/>
      <c r="B77" s="130"/>
      <c r="C77" s="132"/>
      <c r="D77" s="177"/>
      <c r="E77" s="177"/>
    </row>
    <row r="78" spans="1:5" ht="15" customHeight="1">
      <c r="A78" s="135"/>
      <c r="B78" s="128"/>
      <c r="C78" s="127"/>
      <c r="D78" s="176"/>
      <c r="E78" s="176"/>
    </row>
    <row r="79" spans="1:5" ht="30" customHeight="1">
      <c r="A79" s="127" t="s">
        <v>234</v>
      </c>
      <c r="B79" s="128"/>
      <c r="C79" s="127"/>
      <c r="D79" s="176"/>
      <c r="E79" s="176"/>
    </row>
    <row r="80" spans="1:5" ht="15" customHeight="1">
      <c r="A80" s="129" t="s">
        <v>235</v>
      </c>
      <c r="B80" s="130">
        <v>34</v>
      </c>
      <c r="C80" s="131">
        <v>43728</v>
      </c>
      <c r="D80" s="177" t="s">
        <v>236</v>
      </c>
      <c r="E80" s="177"/>
    </row>
    <row r="81" spans="1:5" ht="15" customHeight="1">
      <c r="A81" s="135"/>
      <c r="B81" s="128"/>
      <c r="C81" s="127"/>
      <c r="D81" s="176"/>
      <c r="E81" s="176"/>
    </row>
    <row r="82" spans="1:5" ht="15" customHeight="1">
      <c r="A82" s="135"/>
      <c r="B82" s="128"/>
      <c r="C82" s="127"/>
      <c r="D82" s="176"/>
      <c r="E82" s="176"/>
    </row>
    <row r="83" spans="1:5" s="138" customFormat="1" ht="15" customHeight="1">
      <c r="A83" s="136" t="s">
        <v>200</v>
      </c>
      <c r="B83" s="137">
        <f>SUM(B58:B82)</f>
        <v>372</v>
      </c>
      <c r="C83" s="136"/>
      <c r="D83" s="178"/>
      <c r="E83" s="178"/>
    </row>
    <row r="87" spans="1:36" s="1" customFormat="1" ht="15">
      <c r="A87" s="1" t="s">
        <v>46</v>
      </c>
      <c r="B87" s="47"/>
      <c r="C87" s="1" t="s">
        <v>47</v>
      </c>
      <c r="X87" s="2"/>
      <c r="Y87" s="2"/>
      <c r="Z87" s="2"/>
      <c r="AA87" s="2"/>
      <c r="AB87" s="2"/>
      <c r="AC87" s="2"/>
      <c r="AD87" s="2"/>
      <c r="AE87" s="2"/>
      <c r="AF87" s="2"/>
      <c r="AG87" s="2"/>
      <c r="AH87" s="2"/>
      <c r="AI87" s="2"/>
      <c r="AJ87" s="2"/>
    </row>
    <row r="88" spans="24:36" s="1" customFormat="1" ht="15">
      <c r="X88" s="2"/>
      <c r="Y88" s="2"/>
      <c r="Z88" s="2"/>
      <c r="AA88" s="2"/>
      <c r="AB88" s="2"/>
      <c r="AC88" s="2"/>
      <c r="AD88" s="2"/>
      <c r="AE88" s="2"/>
      <c r="AF88" s="2"/>
      <c r="AG88" s="2"/>
      <c r="AH88" s="2"/>
      <c r="AI88" s="2"/>
      <c r="AJ88" s="2"/>
    </row>
    <row r="89" spans="1:36" s="1" customFormat="1" ht="15">
      <c r="A89" s="1" t="s">
        <v>48</v>
      </c>
      <c r="B89" s="47"/>
      <c r="C89" s="1" t="s">
        <v>47</v>
      </c>
      <c r="X89" s="2"/>
      <c r="Y89" s="2"/>
      <c r="Z89" s="2"/>
      <c r="AA89" s="2"/>
      <c r="AB89" s="2"/>
      <c r="AC89" s="2"/>
      <c r="AD89" s="2"/>
      <c r="AE89" s="2"/>
      <c r="AF89" s="2"/>
      <c r="AG89" s="2"/>
      <c r="AH89" s="2"/>
      <c r="AI89" s="2"/>
      <c r="AJ89" s="2"/>
    </row>
    <row r="90" spans="1:36" s="1" customFormat="1" ht="15">
      <c r="A90" s="1" t="s">
        <v>49</v>
      </c>
      <c r="X90" s="2"/>
      <c r="Y90" s="2"/>
      <c r="Z90" s="2"/>
      <c r="AA90" s="2"/>
      <c r="AB90" s="2"/>
      <c r="AC90" s="2"/>
      <c r="AD90" s="2"/>
      <c r="AE90" s="2"/>
      <c r="AF90" s="2"/>
      <c r="AG90" s="2"/>
      <c r="AH90" s="2"/>
      <c r="AI90" s="2"/>
      <c r="AJ90" s="2"/>
    </row>
  </sheetData>
  <sheetProtection selectLockedCells="1" selectUnlockedCells="1"/>
  <mergeCells count="59">
    <mergeCell ref="A1:E1"/>
    <mergeCell ref="D4:E4"/>
    <mergeCell ref="D5:E5"/>
    <mergeCell ref="D6:E6"/>
    <mergeCell ref="D7:E7"/>
    <mergeCell ref="D8:E8"/>
    <mergeCell ref="D9:E9"/>
    <mergeCell ref="D10:E10"/>
    <mergeCell ref="D11:E11"/>
    <mergeCell ref="D12:E12"/>
    <mergeCell ref="D13:E13"/>
    <mergeCell ref="D14:E14"/>
    <mergeCell ref="A16:E16"/>
    <mergeCell ref="A36:E36"/>
    <mergeCell ref="D37:E37"/>
    <mergeCell ref="D38:E38"/>
    <mergeCell ref="D39:E39"/>
    <mergeCell ref="D40:E40"/>
    <mergeCell ref="D41:E41"/>
    <mergeCell ref="D42:E42"/>
    <mergeCell ref="D43:E43"/>
    <mergeCell ref="D44:E44"/>
    <mergeCell ref="D45:E45"/>
    <mergeCell ref="D46:E46"/>
    <mergeCell ref="D47:E47"/>
    <mergeCell ref="D48:E48"/>
    <mergeCell ref="D49:E49"/>
    <mergeCell ref="D50:E50"/>
    <mergeCell ref="D51:E51"/>
    <mergeCell ref="D52:E52"/>
    <mergeCell ref="D53:E53"/>
    <mergeCell ref="D54:E54"/>
    <mergeCell ref="D57:E57"/>
    <mergeCell ref="D58:E58"/>
    <mergeCell ref="D59:E59"/>
    <mergeCell ref="D60:E60"/>
    <mergeCell ref="D61:E61"/>
    <mergeCell ref="D62:E62"/>
    <mergeCell ref="D63:E63"/>
    <mergeCell ref="D64:E64"/>
    <mergeCell ref="D65:E65"/>
    <mergeCell ref="D66:E66"/>
    <mergeCell ref="D78:E78"/>
    <mergeCell ref="D67:E67"/>
    <mergeCell ref="D68:E68"/>
    <mergeCell ref="D69:E69"/>
    <mergeCell ref="D70:E70"/>
    <mergeCell ref="D71:E71"/>
    <mergeCell ref="D72:E72"/>
    <mergeCell ref="D79:E79"/>
    <mergeCell ref="D80:E80"/>
    <mergeCell ref="D81:E81"/>
    <mergeCell ref="D82:E82"/>
    <mergeCell ref="D83:E83"/>
    <mergeCell ref="D73:E73"/>
    <mergeCell ref="D74:E74"/>
    <mergeCell ref="D75:E75"/>
    <mergeCell ref="D76:E76"/>
    <mergeCell ref="D77:E77"/>
  </mergeCells>
  <printOptions/>
  <pageMargins left="0.7083333333333334" right="0.7083333333333334" top="0.7479166666666667" bottom="0.7479166666666667" header="0.5118055555555555" footer="0.5118055555555555"/>
  <pageSetup horizontalDpi="300" verticalDpi="300" orientation="portrait" paperSize="9" scale="85" r:id="rId1"/>
</worksheet>
</file>

<file path=xl/worksheets/sheet6.xml><?xml version="1.0" encoding="utf-8"?>
<worksheet xmlns="http://schemas.openxmlformats.org/spreadsheetml/2006/main" xmlns:r="http://schemas.openxmlformats.org/officeDocument/2006/relationships">
  <sheetPr>
    <pageSetUpPr fitToPage="1"/>
  </sheetPr>
  <dimension ref="A1:J19"/>
  <sheetViews>
    <sheetView view="pageBreakPreview" zoomScaleSheetLayoutView="100" zoomScalePageLayoutView="0" workbookViewId="0" topLeftCell="A1">
      <selection activeCell="F14" sqref="F14"/>
    </sheetView>
  </sheetViews>
  <sheetFormatPr defaultColWidth="8.7109375" defaultRowHeight="12.75"/>
  <cols>
    <col min="1" max="1" width="30.140625" style="51" customWidth="1"/>
    <col min="2" max="2" width="8.7109375" style="51" customWidth="1"/>
    <col min="3" max="3" width="11.28125" style="51" customWidth="1"/>
    <col min="4" max="4" width="27.7109375" style="51" customWidth="1"/>
    <col min="5" max="7" width="11.00390625" style="51" customWidth="1"/>
    <col min="8" max="8" width="12.00390625" style="51" customWidth="1"/>
    <col min="9" max="9" width="18.57421875" style="51" customWidth="1"/>
    <col min="10" max="10" width="23.421875" style="51" customWidth="1"/>
    <col min="11" max="16384" width="8.7109375" style="51" customWidth="1"/>
  </cols>
  <sheetData>
    <row r="1" spans="1:10" ht="15">
      <c r="A1" s="182" t="s">
        <v>237</v>
      </c>
      <c r="B1" s="182"/>
      <c r="C1" s="182"/>
      <c r="D1" s="182"/>
      <c r="E1" s="182"/>
      <c r="F1" s="182"/>
      <c r="G1" s="182"/>
      <c r="H1" s="182"/>
      <c r="I1" s="182"/>
      <c r="J1" s="182"/>
    </row>
    <row r="3" spans="1:10" ht="15">
      <c r="A3" s="51" t="s">
        <v>238</v>
      </c>
      <c r="B3" s="183" t="s">
        <v>239</v>
      </c>
      <c r="C3" s="183"/>
      <c r="D3" s="183"/>
      <c r="E3" s="183"/>
      <c r="F3" s="183"/>
      <c r="G3" s="183"/>
      <c r="H3" s="183"/>
      <c r="I3" s="139" t="s">
        <v>240</v>
      </c>
      <c r="J3" s="140">
        <v>1111111</v>
      </c>
    </row>
    <row r="4" spans="2:10" ht="15">
      <c r="B4" s="58"/>
      <c r="C4" s="58"/>
      <c r="D4" s="139" t="s">
        <v>241</v>
      </c>
      <c r="E4" s="184" t="s">
        <v>242</v>
      </c>
      <c r="F4" s="184"/>
      <c r="G4" s="184"/>
      <c r="H4" s="58"/>
      <c r="I4" s="58"/>
      <c r="J4" s="58"/>
    </row>
    <row r="6" spans="1:10" s="126" customFormat="1" ht="107.25" customHeight="1">
      <c r="A6" s="125" t="s">
        <v>243</v>
      </c>
      <c r="B6" s="125" t="s">
        <v>244</v>
      </c>
      <c r="C6" s="125" t="s">
        <v>245</v>
      </c>
      <c r="D6" s="125" t="s">
        <v>246</v>
      </c>
      <c r="E6" s="125" t="s">
        <v>247</v>
      </c>
      <c r="F6" s="125" t="s">
        <v>248</v>
      </c>
      <c r="G6" s="125" t="s">
        <v>249</v>
      </c>
      <c r="H6" s="125" t="s">
        <v>250</v>
      </c>
      <c r="I6" s="125" t="s">
        <v>251</v>
      </c>
      <c r="J6" s="125" t="s">
        <v>252</v>
      </c>
    </row>
    <row r="7" spans="1:10" s="122" customFormat="1" ht="60">
      <c r="A7" s="141" t="s">
        <v>253</v>
      </c>
      <c r="B7" s="142">
        <v>18</v>
      </c>
      <c r="C7" s="143">
        <v>10270</v>
      </c>
      <c r="D7" s="142" t="s">
        <v>254</v>
      </c>
      <c r="E7" s="144">
        <v>41450</v>
      </c>
      <c r="F7" s="144">
        <v>43276</v>
      </c>
      <c r="G7" s="144">
        <v>43281</v>
      </c>
      <c r="H7" s="142">
        <v>0</v>
      </c>
      <c r="I7" s="142" t="s">
        <v>255</v>
      </c>
      <c r="J7" s="142" t="s">
        <v>256</v>
      </c>
    </row>
    <row r="8" spans="1:10" s="122" customFormat="1" ht="60">
      <c r="A8" s="141" t="s">
        <v>257</v>
      </c>
      <c r="B8" s="142">
        <v>20</v>
      </c>
      <c r="C8" s="143">
        <v>10000</v>
      </c>
      <c r="D8" s="142" t="s">
        <v>258</v>
      </c>
      <c r="E8" s="144">
        <v>43675</v>
      </c>
      <c r="F8" s="144">
        <v>44041</v>
      </c>
      <c r="G8" s="142" t="s">
        <v>259</v>
      </c>
      <c r="H8" s="143">
        <v>5835</v>
      </c>
      <c r="I8" s="142" t="s">
        <v>260</v>
      </c>
      <c r="J8" s="142" t="s">
        <v>259</v>
      </c>
    </row>
    <row r="9" spans="1:10" s="122" customFormat="1" ht="15">
      <c r="A9" s="127"/>
      <c r="B9" s="145"/>
      <c r="C9" s="145"/>
      <c r="D9" s="145"/>
      <c r="E9" s="145"/>
      <c r="F9" s="145"/>
      <c r="G9" s="145"/>
      <c r="H9" s="145"/>
      <c r="I9" s="145"/>
      <c r="J9" s="145"/>
    </row>
    <row r="10" spans="1:10" s="122" customFormat="1" ht="15">
      <c r="A10" s="127"/>
      <c r="B10" s="145"/>
      <c r="C10" s="145"/>
      <c r="D10" s="145"/>
      <c r="E10" s="145"/>
      <c r="F10" s="145"/>
      <c r="G10" s="145"/>
      <c r="H10" s="145"/>
      <c r="I10" s="145"/>
      <c r="J10" s="145"/>
    </row>
    <row r="11" spans="1:10" s="122" customFormat="1" ht="15">
      <c r="A11" s="127"/>
      <c r="B11" s="145"/>
      <c r="C11" s="145"/>
      <c r="D11" s="145"/>
      <c r="E11" s="145"/>
      <c r="F11" s="145"/>
      <c r="G11" s="145"/>
      <c r="H11" s="145"/>
      <c r="I11" s="145"/>
      <c r="J11" s="145"/>
    </row>
    <row r="12" spans="1:10" s="123" customFormat="1" ht="15">
      <c r="A12" s="133" t="s">
        <v>261</v>
      </c>
      <c r="B12" s="146"/>
      <c r="C12" s="134">
        <f>SUM(C7:C11)</f>
        <v>20270</v>
      </c>
      <c r="D12" s="134"/>
      <c r="E12" s="134"/>
      <c r="F12" s="134"/>
      <c r="G12" s="134"/>
      <c r="H12" s="134">
        <f>SUM(H7:H11)</f>
        <v>5835</v>
      </c>
      <c r="I12" s="146"/>
      <c r="J12" s="146"/>
    </row>
    <row r="16" spans="1:5" ht="15">
      <c r="A16" s="1" t="s">
        <v>46</v>
      </c>
      <c r="B16" s="47"/>
      <c r="C16" s="2"/>
      <c r="D16" s="1" t="s">
        <v>47</v>
      </c>
      <c r="E16" s="1"/>
    </row>
    <row r="17" spans="1:5" ht="15">
      <c r="A17" s="1"/>
      <c r="B17" s="1"/>
      <c r="C17" s="1"/>
      <c r="D17" s="1"/>
      <c r="E17" s="1"/>
    </row>
    <row r="18" spans="1:5" ht="15">
      <c r="A18" s="1" t="s">
        <v>48</v>
      </c>
      <c r="B18" s="47"/>
      <c r="C18" s="2"/>
      <c r="D18" s="1" t="s">
        <v>47</v>
      </c>
      <c r="E18" s="1"/>
    </row>
    <row r="19" spans="1:4" ht="15">
      <c r="A19" s="1" t="s">
        <v>49</v>
      </c>
      <c r="B19" s="1"/>
      <c r="C19" s="1"/>
      <c r="D19" s="1"/>
    </row>
  </sheetData>
  <sheetProtection selectLockedCells="1" selectUnlockedCells="1"/>
  <mergeCells count="3">
    <mergeCell ref="A1:J1"/>
    <mergeCell ref="B3:H3"/>
    <mergeCell ref="E4:G4"/>
  </mergeCells>
  <printOptions/>
  <pageMargins left="0.7083333333333334" right="0.7083333333333334" top="0.7479166666666667" bottom="0.7479166666666667" header="0.5118055555555555" footer="0.5118055555555555"/>
  <pageSetup fitToHeight="1" fitToWidth="1" horizontalDpi="300" verticalDpi="300" orientation="landscape" paperSize="9" scale="8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Ст.менеджер</cp:lastModifiedBy>
  <cp:lastPrinted>2021-06-17T06:20:14Z</cp:lastPrinted>
  <dcterms:modified xsi:type="dcterms:W3CDTF">2023-02-07T02:40:38Z</dcterms:modified>
  <cp:category/>
  <cp:version/>
  <cp:contentType/>
  <cp:contentStatus/>
</cp:coreProperties>
</file>